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03 02 AFF" sheetId="1" r:id="rId1"/>
  </sheets>
  <externalReferences>
    <externalReference r:id="rId2"/>
    <externalReference r:id="rId3"/>
  </externalReferences>
  <definedNames>
    <definedName name="_xlnm.Print_Titles" localSheetId="0">'03 02 AFF'!$1:$9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7" i="1"/>
  <c r="AG37" s="1"/>
  <c r="S37"/>
  <c r="AC37" s="1"/>
  <c r="R37"/>
  <c r="Y37" s="1"/>
  <c r="Q37"/>
  <c r="U37" s="1"/>
  <c r="P37"/>
  <c r="O37"/>
  <c r="B37"/>
  <c r="T36"/>
  <c r="T21" s="1"/>
  <c r="AG21" s="1"/>
  <c r="S36"/>
  <c r="AC36" s="1"/>
  <c r="R36"/>
  <c r="Y36" s="1"/>
  <c r="Q36"/>
  <c r="U36" s="1"/>
  <c r="P36"/>
  <c r="P21" s="1"/>
  <c r="O36"/>
  <c r="B36"/>
  <c r="T35"/>
  <c r="AG35" s="1"/>
  <c r="S35"/>
  <c r="AC35" s="1"/>
  <c r="R35"/>
  <c r="Y35" s="1"/>
  <c r="Q35"/>
  <c r="U35" s="1"/>
  <c r="P35"/>
  <c r="O35"/>
  <c r="B35"/>
  <c r="T34"/>
  <c r="AG34" s="1"/>
  <c r="S34"/>
  <c r="AC34" s="1"/>
  <c r="R34"/>
  <c r="R19" s="1"/>
  <c r="Y19" s="1"/>
  <c r="Q34"/>
  <c r="U34" s="1"/>
  <c r="P34"/>
  <c r="O34"/>
  <c r="O19" s="1"/>
  <c r="B34"/>
  <c r="T33"/>
  <c r="AG33" s="1"/>
  <c r="S33"/>
  <c r="AC33" s="1"/>
  <c r="R33"/>
  <c r="R18" s="1"/>
  <c r="Y18" s="1"/>
  <c r="Q33"/>
  <c r="Q18" s="1"/>
  <c r="U18" s="1"/>
  <c r="P33"/>
  <c r="O33"/>
  <c r="B33"/>
  <c r="T32"/>
  <c r="T17" s="1"/>
  <c r="AG17" s="1"/>
  <c r="S32"/>
  <c r="AC32" s="1"/>
  <c r="R32"/>
  <c r="Y32" s="1"/>
  <c r="Q32"/>
  <c r="U32" s="1"/>
  <c r="P32"/>
  <c r="P17" s="1"/>
  <c r="O32"/>
  <c r="B32"/>
  <c r="T31"/>
  <c r="AG31" s="1"/>
  <c r="S31"/>
  <c r="AC31" s="1"/>
  <c r="R31"/>
  <c r="Y31" s="1"/>
  <c r="Q31"/>
  <c r="U31" s="1"/>
  <c r="P31"/>
  <c r="O31"/>
  <c r="B31"/>
  <c r="T30"/>
  <c r="AG30" s="1"/>
  <c r="S30"/>
  <c r="AC30" s="1"/>
  <c r="R30"/>
  <c r="R15" s="1"/>
  <c r="Y15" s="1"/>
  <c r="Q30"/>
  <c r="U30" s="1"/>
  <c r="P30"/>
  <c r="O30"/>
  <c r="O15" s="1"/>
  <c r="B30"/>
  <c r="T29"/>
  <c r="AG29" s="1"/>
  <c r="S29"/>
  <c r="AC29" s="1"/>
  <c r="R29"/>
  <c r="Y29" s="1"/>
  <c r="Q29"/>
  <c r="U29" s="1"/>
  <c r="P29"/>
  <c r="O29"/>
  <c r="B29"/>
  <c r="T28"/>
  <c r="AG28" s="1"/>
  <c r="S28"/>
  <c r="AC28" s="1"/>
  <c r="R28"/>
  <c r="Y28" s="1"/>
  <c r="Q28"/>
  <c r="U28" s="1"/>
  <c r="P28"/>
  <c r="O28"/>
  <c r="B28"/>
  <c r="T27"/>
  <c r="S27"/>
  <c r="AC27" s="1"/>
  <c r="R27"/>
  <c r="Y27" s="1"/>
  <c r="Q27"/>
  <c r="U27" s="1"/>
  <c r="P27"/>
  <c r="O27"/>
  <c r="AG27" s="1"/>
  <c r="B27"/>
  <c r="T26"/>
  <c r="AG26" s="1"/>
  <c r="S26"/>
  <c r="AC26" s="1"/>
  <c r="R26"/>
  <c r="Y26" s="1"/>
  <c r="Q26"/>
  <c r="U26" s="1"/>
  <c r="P26"/>
  <c r="O26"/>
  <c r="B26"/>
  <c r="T25"/>
  <c r="AG25" s="1"/>
  <c r="S25"/>
  <c r="AC25" s="1"/>
  <c r="R25"/>
  <c r="R14" s="1"/>
  <c r="Y14" s="1"/>
  <c r="Q25"/>
  <c r="U25" s="1"/>
  <c r="P25"/>
  <c r="O25"/>
  <c r="B25"/>
  <c r="T24"/>
  <c r="T14" s="1"/>
  <c r="AG14" s="1"/>
  <c r="S24"/>
  <c r="AC24" s="1"/>
  <c r="R24"/>
  <c r="Y24" s="1"/>
  <c r="Q24"/>
  <c r="Q14" s="1"/>
  <c r="P24"/>
  <c r="P14" s="1"/>
  <c r="O24"/>
  <c r="B24"/>
  <c r="T23"/>
  <c r="T13" s="1"/>
  <c r="S23"/>
  <c r="AC23" s="1"/>
  <c r="R23"/>
  <c r="Y23" s="1"/>
  <c r="Q23"/>
  <c r="U23" s="1"/>
  <c r="P23"/>
  <c r="P13" s="1"/>
  <c r="O23"/>
  <c r="O13" s="1"/>
  <c r="B23"/>
  <c r="T22"/>
  <c r="AG22" s="1"/>
  <c r="S22"/>
  <c r="AC22" s="1"/>
  <c r="R22"/>
  <c r="R12" s="1"/>
  <c r="Q22"/>
  <c r="U22" s="1"/>
  <c r="P22"/>
  <c r="O22"/>
  <c r="B22"/>
  <c r="S21"/>
  <c r="AC21" s="1"/>
  <c r="R21"/>
  <c r="Y21" s="1"/>
  <c r="Q21"/>
  <c r="U21" s="1"/>
  <c r="O21"/>
  <c r="T20"/>
  <c r="AG20" s="1"/>
  <c r="S20"/>
  <c r="AC20" s="1"/>
  <c r="R20"/>
  <c r="Y20" s="1"/>
  <c r="Q20"/>
  <c r="U20" s="1"/>
  <c r="P20"/>
  <c r="O20"/>
  <c r="T19"/>
  <c r="AG19" s="1"/>
  <c r="Q19"/>
  <c r="U19" s="1"/>
  <c r="P19"/>
  <c r="T18"/>
  <c r="AG18" s="1"/>
  <c r="S18"/>
  <c r="AC18" s="1"/>
  <c r="P18"/>
  <c r="O18"/>
  <c r="S17"/>
  <c r="AC17" s="1"/>
  <c r="R17"/>
  <c r="Y17" s="1"/>
  <c r="Q17"/>
  <c r="U17" s="1"/>
  <c r="O17"/>
  <c r="T16"/>
  <c r="AG16" s="1"/>
  <c r="S16"/>
  <c r="AC16" s="1"/>
  <c r="R16"/>
  <c r="Y16" s="1"/>
  <c r="Q16"/>
  <c r="U16" s="1"/>
  <c r="P16"/>
  <c r="O16"/>
  <c r="T15"/>
  <c r="AG15" s="1"/>
  <c r="Q15"/>
  <c r="P15"/>
  <c r="S14"/>
  <c r="AC14" s="1"/>
  <c r="O14"/>
  <c r="R13"/>
  <c r="Q13"/>
  <c r="T12"/>
  <c r="S12"/>
  <c r="AC12" s="1"/>
  <c r="Q12"/>
  <c r="U12" s="1"/>
  <c r="P12"/>
  <c r="O12"/>
  <c r="O11" l="1"/>
  <c r="O10" s="1"/>
  <c r="AG13"/>
  <c r="P11"/>
  <c r="P10" s="1"/>
  <c r="U13"/>
  <c r="Y12"/>
  <c r="R11"/>
  <c r="T11"/>
  <c r="U14"/>
  <c r="Q11"/>
  <c r="Y13"/>
  <c r="U15"/>
  <c r="Y22"/>
  <c r="Y30"/>
  <c r="AG32"/>
  <c r="U33"/>
  <c r="AG12"/>
  <c r="AG23"/>
  <c r="U24"/>
  <c r="Y33"/>
  <c r="S11"/>
  <c r="S13"/>
  <c r="AC13" s="1"/>
  <c r="S15"/>
  <c r="AC15" s="1"/>
  <c r="S19"/>
  <c r="AC19" s="1"/>
  <c r="AG24"/>
  <c r="Y34"/>
  <c r="AG36"/>
  <c r="Y25"/>
  <c r="R10" l="1"/>
  <c r="Y10" s="1"/>
  <c r="Y11"/>
  <c r="AC11"/>
  <c r="S10"/>
  <c r="AC10" s="1"/>
  <c r="AG11"/>
  <c r="T10"/>
  <c r="AG10" s="1"/>
  <c r="U11"/>
  <c r="Q10"/>
  <c r="U10" s="1"/>
</calcChain>
</file>

<file path=xl/sharedStrings.xml><?xml version="1.0" encoding="utf-8"?>
<sst xmlns="http://schemas.openxmlformats.org/spreadsheetml/2006/main" count="211" uniqueCount="120">
  <si>
    <t xml:space="preserve">Clave:
Emisión:
Versión:
Página: 1 de 1
</t>
  </si>
  <si>
    <t xml:space="preserve">Clasificación Programática: </t>
  </si>
  <si>
    <t>E - Prestación de Servicios Públicos</t>
  </si>
  <si>
    <t>Denominación del Pp:</t>
  </si>
  <si>
    <t>42 - CONSOLIDACIÓN Y DESARROLLO DE LA ADMINISTRACIÓN PÚBLICA</t>
  </si>
  <si>
    <t>Eje de la Política Pública (PED):</t>
  </si>
  <si>
    <t>COMPROMISO DE MODERNIZACION DEL PODER EJECUTIVO</t>
  </si>
  <si>
    <t>Unidad Presupuestal:</t>
  </si>
  <si>
    <t>SECRETARIA DE FINANZAS Y ADMINISTRACION</t>
  </si>
  <si>
    <t>Nivel</t>
  </si>
  <si>
    <t>Objetivo</t>
  </si>
  <si>
    <t>Avance Físico</t>
  </si>
  <si>
    <t>Avance Financiero</t>
  </si>
  <si>
    <t>Porcentaje de Avance en el Período respecto al Presupuesto Anual (Aprobado)</t>
  </si>
  <si>
    <t>Clave</t>
  </si>
  <si>
    <t>Descripción</t>
  </si>
  <si>
    <t xml:space="preserve">Indicador </t>
  </si>
  <si>
    <t>Método de Cálculo</t>
  </si>
  <si>
    <t>Unidad de Medida</t>
  </si>
  <si>
    <t>Meta Programada 2014</t>
  </si>
  <si>
    <t>Meta Alcanzada Trimestre</t>
  </si>
  <si>
    <t>Meta Acumulada 2014</t>
  </si>
  <si>
    <t>Meta Alcanzada Año 2014</t>
  </si>
  <si>
    <t>Semaforización</t>
  </si>
  <si>
    <t>Aprobado</t>
  </si>
  <si>
    <t>Modificado</t>
  </si>
  <si>
    <t>Comprometido</t>
  </si>
  <si>
    <t>Devengado</t>
  </si>
  <si>
    <t>Ejercido</t>
  </si>
  <si>
    <t>Pagado</t>
  </si>
  <si>
    <t>I</t>
  </si>
  <si>
    <t>II</t>
  </si>
  <si>
    <t>III</t>
  </si>
  <si>
    <t>IV</t>
  </si>
  <si>
    <t>Fin</t>
  </si>
  <si>
    <t>Contribuir al mejoramiento
integral de las condiciones de
vida de los colimenses a través
de la recaudación y administración eficaz eficiente y transparente de los recursos públicos.</t>
  </si>
  <si>
    <t>Índice de Desempeño
Financiero de las Entidades
Federativas</t>
  </si>
  <si>
    <t>Ver nota metodológica en: http:
//www.guiaeduca.com.mx/docu
mentos/AREGIONAL-Indice-de
-Desempeno-Financiero-de-las
-Entidades-Federativas-2012%20.pdf</t>
  </si>
  <si>
    <t>Índice</t>
  </si>
  <si>
    <t>S/D</t>
  </si>
  <si>
    <t>Propósito</t>
  </si>
  <si>
    <t>La Administración Pública
Estatal es atendida con
oportunidad eficiencia y
eficacia mediante la administración del patrimonio
la proveeduría los servicios y
los recursos humanos del
Poder Ejecutivo.</t>
  </si>
  <si>
    <t>Índice de Información
Presupuestal Estatal (IIPE)</t>
  </si>
  <si>
    <t>Ver nota metodológica en: http:
//api.imco.org.mx/wiki/index.ph
p/%C3%8Dndice_de_Informaci
%C3%B3n_Presupuestal_Esta
tal_(IIPE)</t>
  </si>
  <si>
    <t>Componente</t>
  </si>
  <si>
    <t>E104</t>
  </si>
  <si>
    <t>Administración eficiente de los recursos humanos realizada</t>
  </si>
  <si>
    <t>Porcentaje anual de servidores públicos por Dependencia a los que se les ha evaluado el desempeño por competencias</t>
  </si>
  <si>
    <t>Formula: PSPDEC = ((TSPED / TSPGE) x 100). Descripción de la fórmula: % anual de servidores públicos por Dependencia a los que se les ha evaluado el desempeño por competencias = (Total de servidores públicos evaluados por Dependencia / Total de servidor</t>
  </si>
  <si>
    <t>Porcentaje</t>
  </si>
  <si>
    <t>G105</t>
  </si>
  <si>
    <t>Desempeño de funciones de la Dirección General de Recursos Humanos</t>
  </si>
  <si>
    <t>Gasto operativo de la Dirección General</t>
  </si>
  <si>
    <t>(Total ejercido del mes / Total presupuestado del mes) * 100</t>
  </si>
  <si>
    <t>G106</t>
  </si>
  <si>
    <t>Administración eficiente de los servicios internos realizada</t>
  </si>
  <si>
    <t>Incremento o disminución mensual del gasto de los servicios internos</t>
  </si>
  <si>
    <t>100% - (Presupuesto anterior *100%) / Presupuesto actual</t>
  </si>
  <si>
    <t>G107</t>
  </si>
  <si>
    <t>Control Patrimonial ejercido</t>
  </si>
  <si>
    <t>Actualización del registro y resguardo de bienes</t>
  </si>
  <si>
    <t>(Total de dependencias /dependencias revisadas)</t>
  </si>
  <si>
    <t>G108</t>
  </si>
  <si>
    <t>Adjudicación de Bienes y Servicios para el Ejecutivo Estatal realizada.</t>
  </si>
  <si>
    <t>Porcentaje del monto adjudicado por tipo de compra</t>
  </si>
  <si>
    <t>(Monto adjudicado del mes / Monto Adjudicado Mes Año Anterior) * 100</t>
  </si>
  <si>
    <t>G109</t>
  </si>
  <si>
    <t>Eventos especiales organizados</t>
  </si>
  <si>
    <t>Gasto de eventos especiales.</t>
  </si>
  <si>
    <t>(Presupuesto Ejercido / Gasto presupuestado) * 100</t>
  </si>
  <si>
    <t>G110</t>
  </si>
  <si>
    <t>Desarrollo organizacional y administrativo implementado</t>
  </si>
  <si>
    <t>Porcentaje de manuales de organización actualizados</t>
  </si>
  <si>
    <t>(Total de manuales actualizados / Total de manuales por actualizar) * 100</t>
  </si>
  <si>
    <t>G166</t>
  </si>
  <si>
    <t>Desempeño de funciones de la Dirección General de Administración y Abastecimientos</t>
  </si>
  <si>
    <t>Gasto operativo de la Dirección General.</t>
  </si>
  <si>
    <t>G167</t>
  </si>
  <si>
    <t>Asuntos jurídicos en materia fiscal, administrativa y laboral</t>
  </si>
  <si>
    <t>Gasto operativo de la Dirección General Jurídica</t>
  </si>
  <si>
    <t>(Gasto ejercido / gasto partidas que integran este rubro(Gasto ejercido / gasto presupuestado) *100</t>
  </si>
  <si>
    <t>G168</t>
  </si>
  <si>
    <t>Desempeño de Funciones del Despacho de Secretaría de Finanzas y Administración</t>
  </si>
  <si>
    <t>Indicador del comportamiento del gasto corriente</t>
  </si>
  <si>
    <t>(Gasto ejercido / gasto presupuestado) *100</t>
  </si>
  <si>
    <t>Actividades</t>
  </si>
  <si>
    <t>Profesionalización de los recursos humanos</t>
  </si>
  <si>
    <t>Porcentaje de servidores públicos capacitados</t>
  </si>
  <si>
    <t>Formula: PSPC = ((NSPC / TSPGE) x 100) Descripción de la fórmula: % de servidores públicos  capacitados = (número de servidores capacitados / Total de servidores públicos del Gobierno del Estado) x 100</t>
  </si>
  <si>
    <t>Actividades de administración y soporte</t>
  </si>
  <si>
    <t>Gasto operativo de la Dirección General
General</t>
  </si>
  <si>
    <t>Consumo de combustible</t>
  </si>
  <si>
    <t>Porcentaje del consumo combustible (litros).</t>
  </si>
  <si>
    <t>(Total de consumo de combustible al mes (litros) / Presupuestado de combustible en litros al mes) *100</t>
  </si>
  <si>
    <t>Consumo de luz</t>
  </si>
  <si>
    <t>Gasto en consumo de luz</t>
  </si>
  <si>
    <t>(Total de consumo de luz al mes / plan de consumo del mes) *100</t>
  </si>
  <si>
    <t>Consumo en telefonía</t>
  </si>
  <si>
    <t>Gasto en telefonía</t>
  </si>
  <si>
    <t>(Total de ejercido de telefonía / plan de consumo del mes) * 100</t>
  </si>
  <si>
    <t>Gasto por arrendamientos</t>
  </si>
  <si>
    <t>(Total de gasto de arrendamiento / Plan de gasto en arrendamiento) * 100</t>
  </si>
  <si>
    <t>Gasto por mantenimiento vehicular</t>
  </si>
  <si>
    <t>Gasto de mantenimiento vehicular</t>
  </si>
  <si>
    <t>(Total de gasto de mantenimiento / Plan del gasto de mantenimiento) * 100</t>
  </si>
  <si>
    <t>Otros servicios</t>
  </si>
  <si>
    <t>Gasto de servicios diversos</t>
  </si>
  <si>
    <t>(Total de gasto de otros servicios / Plan del gasto de otros servicios) * 100</t>
  </si>
  <si>
    <t>Bienes muebles e inmuebles administrados</t>
  </si>
  <si>
    <t>(Total de dependencias / dependencias revisadas)</t>
  </si>
  <si>
    <t>Adjudicación de bienes y servicios realizada</t>
  </si>
  <si>
    <t>Gastos de organización de eventos especiales</t>
  </si>
  <si>
    <t>Gasto de eventos especiales</t>
  </si>
  <si>
    <t>Actividades relacionadas con el desarrollo administrativo</t>
  </si>
  <si>
    <t>Actividades de apoyo jurídico realizadas</t>
  </si>
  <si>
    <t>Actividades de apoyo a la Representación del Gobierno del Estado de Colima en el D.F. realizadas</t>
  </si>
  <si>
    <t>Actividades de apoyo al Despacho del C. Secretario de Finanzas y Administración realizadas</t>
  </si>
  <si>
    <t>Documento controlado por medio electrónico, toda copia en papel es un "Documento no controlado"</t>
  </si>
  <si>
    <r>
      <rPr>
        <b/>
        <sz val="12"/>
        <color theme="1"/>
        <rFont val="Arial"/>
        <family val="2"/>
      </rPr>
      <t xml:space="preserve">Secretaría de Finanzas y Administración
</t>
    </r>
    <r>
      <rPr>
        <sz val="12"/>
        <color theme="1"/>
        <rFont val="Arial"/>
        <family val="2"/>
      </rPr>
      <t xml:space="preserve">Dirección General de Egresos
Dirección de Presupuesto
</t>
    </r>
  </si>
  <si>
    <r>
      <rPr>
        <b/>
        <sz val="12"/>
        <color theme="1"/>
        <rFont val="Arial"/>
        <family val="2"/>
      </rPr>
      <t>FICHA DE MONITOREO Y SEGUIMIENTO</t>
    </r>
    <r>
      <rPr>
        <sz val="12"/>
        <color theme="1"/>
        <rFont val="Arial"/>
        <family val="2"/>
      </rPr>
      <t xml:space="preserve">
(Avance Físico y Financiero)
</t>
    </r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</si>
</sst>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Border="1"/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top"/>
    </xf>
    <xf numFmtId="0" fontId="4" fillId="0" borderId="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 vertical="center"/>
    </xf>
    <xf numFmtId="164" fontId="4" fillId="0" borderId="4" xfId="2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2" applyNumberFormat="1" applyFont="1" applyBorder="1" applyAlignment="1">
      <alignment vertical="center"/>
    </xf>
    <xf numFmtId="0" fontId="0" fillId="0" borderId="4" xfId="0" applyBorder="1"/>
    <xf numFmtId="0" fontId="4" fillId="0" borderId="4" xfId="0" applyFont="1" applyBorder="1" applyAlignment="1">
      <alignment horizontal="left" vertical="top" wrapText="1"/>
    </xf>
    <xf numFmtId="165" fontId="4" fillId="0" borderId="4" xfId="1" applyNumberFormat="1" applyFont="1" applyBorder="1" applyAlignment="1">
      <alignment horizontal="center" vertical="top"/>
    </xf>
    <xf numFmtId="3" fontId="4" fillId="0" borderId="4" xfId="1" applyNumberFormat="1" applyFont="1" applyBorder="1" applyAlignment="1">
      <alignment horizontal="right" vertical="center"/>
    </xf>
    <xf numFmtId="0" fontId="0" fillId="0" borderId="0" xfId="0" applyAlignment="1">
      <alignment vertical="top"/>
    </xf>
    <xf numFmtId="9" fontId="4" fillId="0" borderId="4" xfId="0" applyNumberFormat="1" applyFont="1" applyBorder="1" applyAlignment="1">
      <alignment horizontal="center" vertical="top" wrapText="1"/>
    </xf>
    <xf numFmtId="0" fontId="0" fillId="0" borderId="4" xfId="0" applyBorder="1" applyAlignment="1">
      <alignment vertical="top"/>
    </xf>
    <xf numFmtId="0" fontId="4" fillId="0" borderId="4" xfId="0" applyFont="1" applyBorder="1" applyAlignment="1">
      <alignment vertical="top" wrapText="1"/>
    </xf>
    <xf numFmtId="3" fontId="4" fillId="0" borderId="4" xfId="1" applyNumberFormat="1" applyFont="1" applyBorder="1" applyAlignment="1">
      <alignment vertical="center"/>
    </xf>
    <xf numFmtId="4" fontId="4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vertical="top"/>
    </xf>
    <xf numFmtId="9" fontId="4" fillId="0" borderId="4" xfId="0" applyNumberFormat="1" applyFont="1" applyBorder="1" applyAlignment="1">
      <alignment horizontal="center" vertical="top"/>
    </xf>
    <xf numFmtId="0" fontId="4" fillId="0" borderId="4" xfId="0" applyFont="1" applyBorder="1"/>
    <xf numFmtId="4" fontId="4" fillId="0" borderId="4" xfId="0" applyNumberFormat="1" applyFont="1" applyBorder="1" applyAlignment="1">
      <alignment vertical="center"/>
    </xf>
    <xf numFmtId="0" fontId="4" fillId="0" borderId="9" xfId="0" applyFont="1" applyBorder="1" applyAlignment="1">
      <alignment vertical="top" wrapText="1"/>
    </xf>
    <xf numFmtId="9" fontId="4" fillId="0" borderId="4" xfId="0" applyNumberFormat="1" applyFont="1" applyBorder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0" fillId="0" borderId="0" xfId="0" applyAlignment="1">
      <alignment horizontal="center"/>
    </xf>
    <xf numFmtId="164" fontId="0" fillId="0" borderId="0" xfId="2" applyNumberFormat="1" applyFont="1"/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2" fillId="2" borderId="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226217</xdr:colOff>
      <xdr:row>0</xdr:row>
      <xdr:rowOff>59533</xdr:rowOff>
    </xdr:from>
    <xdr:to>
      <xdr:col>2</xdr:col>
      <xdr:colOff>404813</xdr:colOff>
      <xdr:row>4</xdr:row>
      <xdr:rowOff>52710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26217" y="59533"/>
          <a:ext cx="2607471" cy="1398115"/>
        </a:xfrm>
        <a:prstGeom prst="rect">
          <a:avLst/>
        </a:prstGeom>
      </xdr:spPr>
    </xdr:pic>
    <xdr:clientData/>
  </xdr:twoCellAnchor>
  <xdr:twoCellAnchor>
    <xdr:from>
      <xdr:col>2</xdr:col>
      <xdr:colOff>268064</xdr:colOff>
      <xdr:row>38</xdr:row>
      <xdr:rowOff>8369</xdr:rowOff>
    </xdr:from>
    <xdr:to>
      <xdr:col>19</xdr:col>
      <xdr:colOff>762000</xdr:colOff>
      <xdr:row>47</xdr:row>
      <xdr:rowOff>95249</xdr:rowOff>
    </xdr:to>
    <xdr:grpSp>
      <xdr:nvGrpSpPr>
        <xdr:cNvPr id="3" name="Grupo 2"/>
        <xdr:cNvGrpSpPr/>
      </xdr:nvGrpSpPr>
      <xdr:grpSpPr>
        <a:xfrm>
          <a:off x="2704980" y="20381973"/>
          <a:ext cx="18109001" cy="1756847"/>
          <a:chOff x="2526850" y="26923298"/>
          <a:chExt cx="14264364" cy="1562525"/>
        </a:xfrm>
      </xdr:grpSpPr>
      <xdr:sp macro="" textlink="">
        <xdr:nvSpPr>
          <xdr:cNvPr id="4" name="Rectángulo 3"/>
          <xdr:cNvSpPr/>
        </xdr:nvSpPr>
        <xdr:spPr>
          <a:xfrm>
            <a:off x="9658643" y="26923298"/>
            <a:ext cx="3538687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VISTO</a:t>
            </a:r>
            <a:r>
              <a:rPr lang="es-MX" sz="1600" b="1" baseline="0">
                <a:solidFill>
                  <a:sysClr val="windowText" lastClr="000000"/>
                </a:solidFill>
              </a:rPr>
              <a:t> BUENO</a:t>
            </a:r>
            <a:r>
              <a:rPr lang="es-MX" sz="1600" b="1">
                <a:solidFill>
                  <a:sysClr val="windowText" lastClr="000000"/>
                </a:solidFill>
              </a:rPr>
              <a:t>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Ing. Gonzalo Valle Gentner</a:t>
            </a: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Coordinador General Administrativo</a:t>
            </a:r>
          </a:p>
        </xdr:txBody>
      </xdr:sp>
      <xdr:sp macro="" textlink="">
        <xdr:nvSpPr>
          <xdr:cNvPr id="5" name="Rectángulo 4"/>
          <xdr:cNvSpPr/>
        </xdr:nvSpPr>
        <xdr:spPr>
          <a:xfrm>
            <a:off x="13266204" y="26923299"/>
            <a:ext cx="3525010" cy="1556451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ELABORÓ: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Ing. Gonzalo Valle Gentner</a:t>
            </a: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Coordinador General Administrativo</a:t>
            </a:r>
          </a:p>
        </xdr:txBody>
      </xdr:sp>
      <xdr:sp macro="" textlink="">
        <xdr:nvSpPr>
          <xdr:cNvPr id="6" name="Rectángulo 5"/>
          <xdr:cNvSpPr/>
        </xdr:nvSpPr>
        <xdr:spPr>
          <a:xfrm>
            <a:off x="6074348" y="26923298"/>
            <a:ext cx="3515420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REVISÓ: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Jorge Anguiano Olmos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Director de Presupuesto</a:t>
            </a:r>
          </a:p>
        </xdr:txBody>
      </xdr:sp>
      <xdr:sp macro="" textlink="">
        <xdr:nvSpPr>
          <xdr:cNvPr id="7" name="Rectángulo 6"/>
          <xdr:cNvSpPr/>
        </xdr:nvSpPr>
        <xdr:spPr>
          <a:xfrm>
            <a:off x="2526850" y="26923298"/>
            <a:ext cx="3478623" cy="1562525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AUTORIZÓ:</a:t>
            </a: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________________________________</a:t>
            </a:r>
          </a:p>
          <a:p>
            <a:pPr algn="ctr"/>
            <a:r>
              <a:rPr lang="es-MX" sz="1600" b="1">
                <a:solidFill>
                  <a:sysClr val="windowText" lastClr="000000"/>
                </a:solidFill>
              </a:rPr>
              <a:t>C.P.</a:t>
            </a:r>
            <a:r>
              <a:rPr lang="es-MX" sz="1600" b="1" baseline="0">
                <a:solidFill>
                  <a:sysClr val="windowText" lastClr="000000"/>
                </a:solidFill>
              </a:rPr>
              <a:t> Clemente Mendoza Martínez</a:t>
            </a:r>
            <a:endParaRPr lang="es-MX" sz="1600" b="1">
              <a:solidFill>
                <a:sysClr val="windowText" lastClr="000000"/>
              </a:solidFill>
            </a:endParaRPr>
          </a:p>
          <a:p>
            <a:pPr algn="ctr"/>
            <a:r>
              <a:rPr lang="es-MX" sz="1600" b="0">
                <a:solidFill>
                  <a:sysClr val="windowText" lastClr="000000"/>
                </a:solidFill>
              </a:rPr>
              <a:t>Secretario de Finanzas y Administración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SFyA%20-%20Pozoscan/2014/UED/Reportes%20sca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TITUD/Desktop/Copia%20de%20MOMENTOS%20ACTIVIDADES%201ER%20TRIMESTRE%20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rmato reporte 2"/>
      <sheetName val="01 AFF "/>
      <sheetName val="01 03 AFF"/>
      <sheetName val="Sheet1"/>
      <sheetName val="02 AFF"/>
      <sheetName val="03 01 AFF"/>
      <sheetName val="03 02 AFF"/>
      <sheetName val="04 AFF"/>
      <sheetName val="05 AFF"/>
      <sheetName val="06 AFF"/>
      <sheetName val="07 AFF"/>
      <sheetName val="08 AFF"/>
      <sheetName val="09 AFF"/>
      <sheetName val="10 AFF"/>
      <sheetName val="11 AFF"/>
      <sheetName val="12 AFF"/>
      <sheetName val="13 AFF"/>
      <sheetName val="14 AFF"/>
      <sheetName val="15 AFF"/>
      <sheetName val="16 AFF"/>
      <sheetName val="XX AFF"/>
    </sheetNames>
    <sheetDataSet>
      <sheetData sheetId="0"/>
      <sheetData sheetId="1"/>
      <sheetData sheetId="2"/>
      <sheetData sheetId="3">
        <row r="222">
          <cell r="A222" t="str">
            <v>06E42E104A010000</v>
          </cell>
        </row>
        <row r="223">
          <cell r="A223" t="str">
            <v>06E42G105A010000</v>
          </cell>
        </row>
        <row r="224">
          <cell r="A224" t="str">
            <v>06E42G106A010000</v>
          </cell>
        </row>
        <row r="225">
          <cell r="A225" t="str">
            <v>06E42G106A020000</v>
          </cell>
        </row>
        <row r="226">
          <cell r="A226" t="str">
            <v>06E42G106A030000</v>
          </cell>
        </row>
        <row r="227">
          <cell r="A227" t="str">
            <v>06E42G106A040000</v>
          </cell>
        </row>
        <row r="228">
          <cell r="A228" t="str">
            <v>06E42G106A050000</v>
          </cell>
        </row>
        <row r="229">
          <cell r="A229" t="str">
            <v>06E42G106A060000</v>
          </cell>
        </row>
        <row r="230">
          <cell r="A230" t="str">
            <v>06E42G107A010000</v>
          </cell>
        </row>
        <row r="231">
          <cell r="A231" t="str">
            <v>06E42G108A010000</v>
          </cell>
        </row>
        <row r="232">
          <cell r="A232" t="str">
            <v>06E42G109A010000</v>
          </cell>
        </row>
        <row r="233">
          <cell r="A233" t="str">
            <v>06E42G110A010000</v>
          </cell>
        </row>
        <row r="234">
          <cell r="A234" t="str">
            <v>06E42G166A010000</v>
          </cell>
        </row>
        <row r="235">
          <cell r="A235" t="str">
            <v>06E42G167A010000</v>
          </cell>
        </row>
        <row r="236">
          <cell r="A236" t="str">
            <v>06E42G168A010000</v>
          </cell>
        </row>
        <row r="237">
          <cell r="A237" t="str">
            <v>06E42G168A020000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63">
          <cell r="A63" t="str">
            <v>06E41E102A010000</v>
          </cell>
        </row>
        <row r="70">
          <cell r="C70">
            <v>142570.76</v>
          </cell>
          <cell r="D70">
            <v>139520.76</v>
          </cell>
          <cell r="E70">
            <v>0</v>
          </cell>
          <cell r="F70">
            <v>0</v>
          </cell>
          <cell r="G70">
            <v>160545.99</v>
          </cell>
          <cell r="H70">
            <v>323067.31</v>
          </cell>
        </row>
        <row r="71">
          <cell r="C71">
            <v>2045529.11</v>
          </cell>
          <cell r="D71">
            <v>2042279.11</v>
          </cell>
          <cell r="E71">
            <v>0</v>
          </cell>
          <cell r="F71">
            <v>0</v>
          </cell>
          <cell r="G71">
            <v>873322.18</v>
          </cell>
          <cell r="H71">
            <v>1421620.01</v>
          </cell>
        </row>
        <row r="72">
          <cell r="C72">
            <v>438801.33</v>
          </cell>
          <cell r="D72">
            <v>372952.52</v>
          </cell>
          <cell r="E72">
            <v>0</v>
          </cell>
          <cell r="F72">
            <v>0</v>
          </cell>
          <cell r="G72">
            <v>98124.9</v>
          </cell>
          <cell r="H72">
            <v>170569</v>
          </cell>
        </row>
        <row r="73">
          <cell r="C73">
            <v>2009318.88</v>
          </cell>
          <cell r="D73">
            <v>9840675.5199999996</v>
          </cell>
          <cell r="E73">
            <v>0</v>
          </cell>
          <cell r="F73">
            <v>0</v>
          </cell>
          <cell r="G73">
            <v>91069.82</v>
          </cell>
          <cell r="H73">
            <v>9805012.5199999996</v>
          </cell>
        </row>
        <row r="74">
          <cell r="C74">
            <v>2235743.87</v>
          </cell>
          <cell r="D74">
            <v>1075569.1000000001</v>
          </cell>
          <cell r="E74">
            <v>0</v>
          </cell>
          <cell r="F74">
            <v>0</v>
          </cell>
          <cell r="G74">
            <v>136394.87</v>
          </cell>
          <cell r="H74">
            <v>526700.55000000005</v>
          </cell>
        </row>
        <row r="75">
          <cell r="C75">
            <v>404883.36</v>
          </cell>
          <cell r="D75">
            <v>477975.36</v>
          </cell>
          <cell r="E75">
            <v>0</v>
          </cell>
          <cell r="F75">
            <v>0</v>
          </cell>
          <cell r="G75">
            <v>134231.5</v>
          </cell>
          <cell r="H75">
            <v>373075.75</v>
          </cell>
        </row>
        <row r="76">
          <cell r="C76">
            <v>938530.64</v>
          </cell>
          <cell r="D76">
            <v>1058530.6399999999</v>
          </cell>
          <cell r="E76">
            <v>0</v>
          </cell>
          <cell r="F76">
            <v>10030.52</v>
          </cell>
          <cell r="G76">
            <v>493956.23</v>
          </cell>
          <cell r="H76">
            <v>811677.1</v>
          </cell>
        </row>
        <row r="77">
          <cell r="C77">
            <v>2295252.48</v>
          </cell>
          <cell r="D77">
            <v>4170210.5</v>
          </cell>
          <cell r="E77">
            <v>0</v>
          </cell>
          <cell r="F77">
            <v>40809.760000000002</v>
          </cell>
          <cell r="G77">
            <v>320385.37</v>
          </cell>
          <cell r="H77">
            <v>2933468.04</v>
          </cell>
        </row>
        <row r="78">
          <cell r="C78">
            <v>385222.24</v>
          </cell>
          <cell r="D78">
            <v>370802.24</v>
          </cell>
          <cell r="E78">
            <v>0</v>
          </cell>
          <cell r="F78">
            <v>120</v>
          </cell>
          <cell r="G78">
            <v>186183.9</v>
          </cell>
          <cell r="H78">
            <v>471429.34</v>
          </cell>
        </row>
        <row r="79">
          <cell r="C79">
            <v>528069.65</v>
          </cell>
          <cell r="D79">
            <v>510165.65</v>
          </cell>
          <cell r="E79">
            <v>0</v>
          </cell>
          <cell r="F79">
            <v>0</v>
          </cell>
          <cell r="G79">
            <v>207637.35</v>
          </cell>
          <cell r="H79">
            <v>347050.38</v>
          </cell>
        </row>
        <row r="80">
          <cell r="C80">
            <v>1595601.12</v>
          </cell>
          <cell r="D80">
            <v>4085052.3</v>
          </cell>
          <cell r="E80">
            <v>62497.87</v>
          </cell>
          <cell r="F80">
            <v>0</v>
          </cell>
          <cell r="G80">
            <v>2724092.25</v>
          </cell>
          <cell r="H80">
            <v>1726532.31</v>
          </cell>
        </row>
        <row r="81">
          <cell r="C81">
            <v>439799.9</v>
          </cell>
          <cell r="D81">
            <v>439799.9</v>
          </cell>
          <cell r="E81">
            <v>0</v>
          </cell>
          <cell r="F81">
            <v>0</v>
          </cell>
          <cell r="G81">
            <v>129418.16</v>
          </cell>
          <cell r="H81">
            <v>209496.55</v>
          </cell>
        </row>
        <row r="82">
          <cell r="C82">
            <v>441241.59999999998</v>
          </cell>
          <cell r="D82">
            <v>344478.09</v>
          </cell>
          <cell r="E82">
            <v>0</v>
          </cell>
          <cell r="F82">
            <v>0</v>
          </cell>
          <cell r="G82">
            <v>123768.35</v>
          </cell>
          <cell r="H82">
            <v>274819.62</v>
          </cell>
        </row>
        <row r="83">
          <cell r="C83">
            <v>304093.53000000003</v>
          </cell>
          <cell r="D83">
            <v>303402.99</v>
          </cell>
          <cell r="E83">
            <v>0</v>
          </cell>
          <cell r="F83">
            <v>0</v>
          </cell>
          <cell r="G83">
            <v>133460.07999999999</v>
          </cell>
          <cell r="H83">
            <v>243337.25</v>
          </cell>
        </row>
        <row r="84">
          <cell r="C84">
            <v>824095.49</v>
          </cell>
          <cell r="D84">
            <v>755661.96</v>
          </cell>
          <cell r="E84">
            <v>26105</v>
          </cell>
          <cell r="F84">
            <v>0</v>
          </cell>
          <cell r="G84">
            <v>113907.56</v>
          </cell>
          <cell r="H84">
            <v>543646.54</v>
          </cell>
        </row>
        <row r="85">
          <cell r="C85">
            <v>4510666.8499999996</v>
          </cell>
          <cell r="D85">
            <v>5869512.7400000002</v>
          </cell>
          <cell r="E85">
            <v>76389.17</v>
          </cell>
          <cell r="F85">
            <v>3236.4</v>
          </cell>
          <cell r="G85">
            <v>1846240.05</v>
          </cell>
          <cell r="H85">
            <v>3250416.58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57"/>
  <sheetViews>
    <sheetView tabSelected="1" topLeftCell="B1" zoomScale="77" zoomScaleNormal="77" workbookViewId="0">
      <selection activeCell="B29" sqref="A13:XFD29"/>
    </sheetView>
  </sheetViews>
  <sheetFormatPr baseColWidth="10" defaultRowHeight="15"/>
  <cols>
    <col min="1" max="1" width="15.7109375" customWidth="1"/>
    <col min="2" max="2" width="20.7109375" customWidth="1"/>
    <col min="3" max="3" width="30.7109375" customWidth="1"/>
    <col min="4" max="4" width="25.7109375" customWidth="1"/>
    <col min="5" max="5" width="30.7109375" customWidth="1"/>
    <col min="6" max="6" width="12" style="42" customWidth="1"/>
    <col min="7" max="7" width="13.5703125" customWidth="1"/>
    <col min="8" max="11" width="8.7109375" customWidth="1"/>
    <col min="12" max="12" width="14" customWidth="1"/>
    <col min="13" max="13" width="13.85546875" customWidth="1"/>
    <col min="14" max="14" width="16.42578125" customWidth="1"/>
    <col min="15" max="16" width="13.7109375" customWidth="1"/>
    <col min="17" max="17" width="17" customWidth="1"/>
    <col min="18" max="20" width="13.7109375" customWidth="1"/>
    <col min="21" max="36" width="8.7109375" customWidth="1"/>
  </cols>
  <sheetData>
    <row r="1" spans="1:36" ht="46.5" customHeight="1">
      <c r="C1" s="1"/>
      <c r="D1" s="62" t="s">
        <v>118</v>
      </c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59" t="s">
        <v>0</v>
      </c>
      <c r="AH1" s="59"/>
      <c r="AI1" s="59"/>
      <c r="AJ1" s="59"/>
    </row>
    <row r="2" spans="1:36" ht="33" customHeight="1">
      <c r="D2" s="63" t="s">
        <v>119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59"/>
      <c r="AH2" s="59"/>
      <c r="AI2" s="59"/>
      <c r="AJ2" s="59"/>
    </row>
    <row r="3" spans="1:36">
      <c r="D3" s="2" t="s">
        <v>1</v>
      </c>
      <c r="E3" s="3"/>
      <c r="F3" s="4" t="s">
        <v>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5"/>
      <c r="T3" s="5"/>
      <c r="U3" s="5"/>
      <c r="V3" s="5"/>
      <c r="W3" s="5"/>
      <c r="AG3" s="59"/>
      <c r="AH3" s="59"/>
      <c r="AI3" s="59"/>
      <c r="AJ3" s="59"/>
    </row>
    <row r="4" spans="1:36">
      <c r="D4" s="2" t="s">
        <v>3</v>
      </c>
      <c r="E4" s="3"/>
      <c r="F4" s="4" t="s">
        <v>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5"/>
      <c r="T4" s="5"/>
      <c r="U4" s="5"/>
      <c r="V4" s="5"/>
      <c r="W4" s="5"/>
      <c r="AG4" s="59"/>
      <c r="AH4" s="59"/>
      <c r="AI4" s="59"/>
      <c r="AJ4" s="59"/>
    </row>
    <row r="5" spans="1:36">
      <c r="D5" s="2" t="s">
        <v>5</v>
      </c>
      <c r="E5" s="3"/>
      <c r="F5" s="4" t="s">
        <v>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"/>
      <c r="T5" s="5"/>
      <c r="U5" s="5"/>
      <c r="V5" s="5"/>
      <c r="W5" s="5"/>
      <c r="AG5" s="59"/>
      <c r="AH5" s="59"/>
      <c r="AI5" s="59"/>
      <c r="AJ5" s="59"/>
    </row>
    <row r="6" spans="1:36" ht="21" customHeight="1">
      <c r="D6" s="2" t="s">
        <v>7</v>
      </c>
      <c r="E6" s="6"/>
      <c r="F6" s="7" t="s">
        <v>8</v>
      </c>
      <c r="G6" s="6"/>
      <c r="H6" s="6"/>
      <c r="I6" s="6"/>
      <c r="J6" s="6"/>
      <c r="K6" s="6"/>
      <c r="L6" s="6"/>
      <c r="M6" s="6"/>
      <c r="N6" s="6"/>
      <c r="O6" s="6"/>
      <c r="P6" s="3"/>
      <c r="Q6" s="3"/>
      <c r="R6" s="3"/>
      <c r="S6" s="5"/>
      <c r="T6" s="5"/>
      <c r="U6" s="5"/>
      <c r="V6" s="5"/>
      <c r="W6" s="5"/>
      <c r="AG6" s="60"/>
      <c r="AH6" s="60"/>
      <c r="AI6" s="60"/>
      <c r="AJ6" s="60"/>
    </row>
    <row r="7" spans="1:36" ht="27" customHeight="1">
      <c r="A7" s="55" t="s">
        <v>9</v>
      </c>
      <c r="B7" s="57" t="s">
        <v>10</v>
      </c>
      <c r="C7" s="57"/>
      <c r="D7" s="57"/>
      <c r="E7" s="57"/>
      <c r="F7" s="57"/>
      <c r="G7" s="57"/>
      <c r="H7" s="58" t="s">
        <v>11</v>
      </c>
      <c r="I7" s="58"/>
      <c r="J7" s="58"/>
      <c r="K7" s="58"/>
      <c r="L7" s="58"/>
      <c r="M7" s="58"/>
      <c r="N7" s="58"/>
      <c r="O7" s="57" t="s">
        <v>12</v>
      </c>
      <c r="P7" s="57"/>
      <c r="Q7" s="57"/>
      <c r="R7" s="57"/>
      <c r="S7" s="57"/>
      <c r="T7" s="57"/>
      <c r="U7" s="48" t="s">
        <v>13</v>
      </c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50"/>
    </row>
    <row r="8" spans="1:36" ht="21.75" customHeight="1">
      <c r="A8" s="61"/>
      <c r="B8" s="57" t="s">
        <v>14</v>
      </c>
      <c r="C8" s="57" t="s">
        <v>15</v>
      </c>
      <c r="D8" s="57" t="s">
        <v>16</v>
      </c>
      <c r="E8" s="57" t="s">
        <v>17</v>
      </c>
      <c r="F8" s="58" t="s">
        <v>18</v>
      </c>
      <c r="G8" s="58" t="s">
        <v>19</v>
      </c>
      <c r="H8" s="57" t="s">
        <v>20</v>
      </c>
      <c r="I8" s="57"/>
      <c r="J8" s="57"/>
      <c r="K8" s="57"/>
      <c r="L8" s="54" t="s">
        <v>21</v>
      </c>
      <c r="M8" s="54" t="s">
        <v>22</v>
      </c>
      <c r="N8" s="54" t="s">
        <v>23</v>
      </c>
      <c r="O8" s="47" t="s">
        <v>24</v>
      </c>
      <c r="P8" s="55" t="s">
        <v>25</v>
      </c>
      <c r="Q8" s="55" t="s">
        <v>26</v>
      </c>
      <c r="R8" s="55" t="s">
        <v>27</v>
      </c>
      <c r="S8" s="46" t="s">
        <v>28</v>
      </c>
      <c r="T8" s="47" t="s">
        <v>29</v>
      </c>
      <c r="U8" s="48" t="s">
        <v>26</v>
      </c>
      <c r="V8" s="49"/>
      <c r="W8" s="49"/>
      <c r="X8" s="50"/>
      <c r="Y8" s="48" t="s">
        <v>27</v>
      </c>
      <c r="Z8" s="49"/>
      <c r="AA8" s="49"/>
      <c r="AB8" s="50"/>
      <c r="AC8" s="51" t="s">
        <v>28</v>
      </c>
      <c r="AD8" s="52"/>
      <c r="AE8" s="52"/>
      <c r="AF8" s="53"/>
      <c r="AG8" s="48" t="s">
        <v>29</v>
      </c>
      <c r="AH8" s="49"/>
      <c r="AI8" s="49"/>
      <c r="AJ8" s="50"/>
    </row>
    <row r="9" spans="1:36">
      <c r="A9" s="56"/>
      <c r="B9" s="57"/>
      <c r="C9" s="57"/>
      <c r="D9" s="57"/>
      <c r="E9" s="57"/>
      <c r="F9" s="58"/>
      <c r="G9" s="58"/>
      <c r="H9" s="8" t="s">
        <v>30</v>
      </c>
      <c r="I9" s="8" t="s">
        <v>31</v>
      </c>
      <c r="J9" s="8" t="s">
        <v>32</v>
      </c>
      <c r="K9" s="8" t="s">
        <v>33</v>
      </c>
      <c r="L9" s="54"/>
      <c r="M9" s="54"/>
      <c r="N9" s="54"/>
      <c r="O9" s="47"/>
      <c r="P9" s="56"/>
      <c r="Q9" s="56"/>
      <c r="R9" s="56"/>
      <c r="S9" s="46"/>
      <c r="T9" s="47"/>
      <c r="U9" s="9" t="s">
        <v>30</v>
      </c>
      <c r="V9" s="9" t="s">
        <v>31</v>
      </c>
      <c r="W9" s="9" t="s">
        <v>32</v>
      </c>
      <c r="X9" s="9" t="s">
        <v>33</v>
      </c>
      <c r="Y9" s="9" t="s">
        <v>30</v>
      </c>
      <c r="Z9" s="9" t="s">
        <v>31</v>
      </c>
      <c r="AA9" s="9" t="s">
        <v>32</v>
      </c>
      <c r="AB9" s="9" t="s">
        <v>33</v>
      </c>
      <c r="AC9" s="9" t="s">
        <v>30</v>
      </c>
      <c r="AD9" s="9" t="s">
        <v>31</v>
      </c>
      <c r="AE9" s="9" t="s">
        <v>32</v>
      </c>
      <c r="AF9" s="9" t="s">
        <v>33</v>
      </c>
      <c r="AG9" s="9" t="s">
        <v>30</v>
      </c>
      <c r="AH9" s="9" t="s">
        <v>31</v>
      </c>
      <c r="AI9" s="9" t="s">
        <v>32</v>
      </c>
      <c r="AJ9" s="9" t="s">
        <v>33</v>
      </c>
    </row>
    <row r="10" spans="1:36" ht="90.75" customHeight="1">
      <c r="A10" s="10" t="s">
        <v>34</v>
      </c>
      <c r="B10" s="11"/>
      <c r="C10" s="12" t="s">
        <v>35</v>
      </c>
      <c r="D10" s="12" t="s">
        <v>36</v>
      </c>
      <c r="E10" s="12" t="s">
        <v>37</v>
      </c>
      <c r="F10" s="13" t="s">
        <v>38</v>
      </c>
      <c r="G10" s="13">
        <v>10</v>
      </c>
      <c r="H10" s="14" t="s">
        <v>39</v>
      </c>
      <c r="I10" s="14"/>
      <c r="J10" s="14"/>
      <c r="K10" s="14"/>
      <c r="L10" s="14"/>
      <c r="M10" s="14"/>
      <c r="N10" s="15"/>
      <c r="O10" s="16">
        <f>O11</f>
        <v>19539420.810000002</v>
      </c>
      <c r="P10" s="16">
        <f t="shared" ref="P10:T10" si="0">P11</f>
        <v>31856589.379999995</v>
      </c>
      <c r="Q10" s="16">
        <f t="shared" si="0"/>
        <v>164992.04</v>
      </c>
      <c r="R10" s="16">
        <f t="shared" si="0"/>
        <v>54196.68</v>
      </c>
      <c r="S10" s="16">
        <f t="shared" si="0"/>
        <v>7772738.5599999996</v>
      </c>
      <c r="T10" s="16">
        <f t="shared" si="0"/>
        <v>23431918.850000001</v>
      </c>
      <c r="U10" s="17">
        <f>Q10/O10</f>
        <v>8.4440599137697771E-3</v>
      </c>
      <c r="V10" s="18"/>
      <c r="W10" s="18"/>
      <c r="X10" s="19"/>
      <c r="Y10" s="20">
        <f>R10/O10</f>
        <v>2.7737096471284806E-3</v>
      </c>
      <c r="Z10" s="19"/>
      <c r="AA10" s="19"/>
      <c r="AB10" s="19"/>
      <c r="AC10" s="20">
        <f>S10/O10</f>
        <v>0.39779779736470083</v>
      </c>
      <c r="AD10" s="19"/>
      <c r="AE10" s="19"/>
      <c r="AF10" s="19"/>
      <c r="AG10" s="20">
        <f>T10/O10</f>
        <v>1.1992125599755685</v>
      </c>
      <c r="AH10" s="19"/>
      <c r="AI10" s="19"/>
      <c r="AJ10" s="21"/>
    </row>
    <row r="11" spans="1:36" ht="102">
      <c r="A11" s="10" t="s">
        <v>40</v>
      </c>
      <c r="B11" s="14"/>
      <c r="C11" s="22" t="s">
        <v>41</v>
      </c>
      <c r="D11" s="12" t="s">
        <v>42</v>
      </c>
      <c r="E11" s="12" t="s">
        <v>43</v>
      </c>
      <c r="F11" s="13" t="s">
        <v>38</v>
      </c>
      <c r="G11" s="23">
        <v>92</v>
      </c>
      <c r="H11" s="14" t="s">
        <v>39</v>
      </c>
      <c r="I11" s="14"/>
      <c r="J11" s="14"/>
      <c r="K11" s="14"/>
      <c r="L11" s="14"/>
      <c r="M11" s="14"/>
      <c r="N11" s="15"/>
      <c r="O11" s="24">
        <f>SUM(O12:O21)</f>
        <v>19539420.810000002</v>
      </c>
      <c r="P11" s="24">
        <f t="shared" ref="P11:T11" si="1">SUM(P12:P21)</f>
        <v>31856589.379999995</v>
      </c>
      <c r="Q11" s="24">
        <f t="shared" si="1"/>
        <v>164992.04</v>
      </c>
      <c r="R11" s="24">
        <f t="shared" si="1"/>
        <v>54196.68</v>
      </c>
      <c r="S11" s="24">
        <f t="shared" si="1"/>
        <v>7772738.5599999996</v>
      </c>
      <c r="T11" s="24">
        <f t="shared" si="1"/>
        <v>23431918.850000001</v>
      </c>
      <c r="U11" s="17">
        <f t="shared" ref="U11:U37" si="2">Q11/O11</f>
        <v>8.4440599137697771E-3</v>
      </c>
      <c r="V11" s="18"/>
      <c r="W11" s="18"/>
      <c r="X11" s="19"/>
      <c r="Y11" s="20">
        <f t="shared" ref="Y11:Y37" si="3">R11/O11</f>
        <v>2.7737096471284806E-3</v>
      </c>
      <c r="Z11" s="19"/>
      <c r="AA11" s="19"/>
      <c r="AB11" s="19"/>
      <c r="AC11" s="20">
        <f t="shared" ref="AC11:AC37" si="4">S11/O11</f>
        <v>0.39779779736470083</v>
      </c>
      <c r="AD11" s="19"/>
      <c r="AE11" s="19"/>
      <c r="AF11" s="19"/>
      <c r="AG11" s="20">
        <f t="shared" ref="AG11:AG37" si="5">T11/O11</f>
        <v>1.1992125599755685</v>
      </c>
      <c r="AH11" s="19"/>
      <c r="AI11" s="19"/>
      <c r="AJ11" s="21"/>
    </row>
    <row r="12" spans="1:36" ht="114.75">
      <c r="A12" s="44" t="s">
        <v>44</v>
      </c>
      <c r="B12" s="25" t="s">
        <v>45</v>
      </c>
      <c r="C12" s="22" t="s">
        <v>46</v>
      </c>
      <c r="D12" s="22" t="s">
        <v>47</v>
      </c>
      <c r="E12" s="22" t="s">
        <v>48</v>
      </c>
      <c r="F12" s="13" t="s">
        <v>49</v>
      </c>
      <c r="G12" s="26">
        <v>0.1</v>
      </c>
      <c r="H12" s="14" t="s">
        <v>39</v>
      </c>
      <c r="I12" s="14"/>
      <c r="J12" s="14"/>
      <c r="K12" s="14"/>
      <c r="L12" s="14"/>
      <c r="M12" s="14"/>
      <c r="N12" s="15"/>
      <c r="O12" s="24">
        <f>O22</f>
        <v>142570.76</v>
      </c>
      <c r="P12" s="24">
        <f t="shared" ref="P12:T13" si="6">P22</f>
        <v>139520.76</v>
      </c>
      <c r="Q12" s="24">
        <f t="shared" si="6"/>
        <v>0</v>
      </c>
      <c r="R12" s="24">
        <f t="shared" si="6"/>
        <v>0</v>
      </c>
      <c r="S12" s="24">
        <f t="shared" si="6"/>
        <v>160545.99</v>
      </c>
      <c r="T12" s="24">
        <f t="shared" si="6"/>
        <v>323067.31</v>
      </c>
      <c r="U12" s="17">
        <f t="shared" si="2"/>
        <v>0</v>
      </c>
      <c r="V12" s="18"/>
      <c r="W12" s="18"/>
      <c r="X12" s="19"/>
      <c r="Y12" s="20">
        <f t="shared" si="3"/>
        <v>0</v>
      </c>
      <c r="Z12" s="19"/>
      <c r="AA12" s="19"/>
      <c r="AB12" s="19"/>
      <c r="AC12" s="20">
        <f t="shared" si="4"/>
        <v>1.1260793587689368</v>
      </c>
      <c r="AD12" s="19"/>
      <c r="AE12" s="19"/>
      <c r="AF12" s="19"/>
      <c r="AG12" s="20">
        <f t="shared" si="5"/>
        <v>2.2660138025496952</v>
      </c>
      <c r="AH12" s="19"/>
      <c r="AI12" s="19"/>
      <c r="AJ12" s="21"/>
    </row>
    <row r="13" spans="1:36" ht="42" customHeight="1">
      <c r="A13" s="44"/>
      <c r="B13" s="27" t="s">
        <v>50</v>
      </c>
      <c r="C13" s="22" t="s">
        <v>51</v>
      </c>
      <c r="D13" s="28" t="s">
        <v>52</v>
      </c>
      <c r="E13" s="28" t="s">
        <v>53</v>
      </c>
      <c r="F13" s="13" t="s">
        <v>49</v>
      </c>
      <c r="G13" s="26">
        <v>1</v>
      </c>
      <c r="H13" s="14" t="s">
        <v>39</v>
      </c>
      <c r="I13" s="15"/>
      <c r="J13" s="15"/>
      <c r="K13" s="15"/>
      <c r="L13" s="15"/>
      <c r="M13" s="15"/>
      <c r="N13" s="15"/>
      <c r="O13" s="29">
        <f>O23</f>
        <v>2045529.11</v>
      </c>
      <c r="P13" s="29">
        <f t="shared" si="6"/>
        <v>2042279.11</v>
      </c>
      <c r="Q13" s="29">
        <f t="shared" si="6"/>
        <v>0</v>
      </c>
      <c r="R13" s="29">
        <f t="shared" si="6"/>
        <v>0</v>
      </c>
      <c r="S13" s="29">
        <f t="shared" si="6"/>
        <v>873322.18</v>
      </c>
      <c r="T13" s="29">
        <f t="shared" si="6"/>
        <v>1421620.01</v>
      </c>
      <c r="U13" s="17">
        <f t="shared" si="2"/>
        <v>0</v>
      </c>
      <c r="V13" s="18"/>
      <c r="W13" s="18"/>
      <c r="X13" s="19"/>
      <c r="Y13" s="20">
        <f t="shared" si="3"/>
        <v>0</v>
      </c>
      <c r="Z13" s="19"/>
      <c r="AA13" s="19"/>
      <c r="AB13" s="19"/>
      <c r="AC13" s="20">
        <f t="shared" si="4"/>
        <v>0.42694194657537776</v>
      </c>
      <c r="AD13" s="19"/>
      <c r="AE13" s="19"/>
      <c r="AF13" s="19"/>
      <c r="AG13" s="20">
        <f t="shared" si="5"/>
        <v>0.69498889214047899</v>
      </c>
      <c r="AH13" s="19"/>
      <c r="AI13" s="19"/>
      <c r="AJ13" s="21"/>
    </row>
    <row r="14" spans="1:36" ht="42" customHeight="1">
      <c r="A14" s="44"/>
      <c r="B14" s="27" t="s">
        <v>54</v>
      </c>
      <c r="C14" s="22" t="s">
        <v>55</v>
      </c>
      <c r="D14" s="28" t="s">
        <v>56</v>
      </c>
      <c r="E14" s="28" t="s">
        <v>57</v>
      </c>
      <c r="F14" s="13" t="s">
        <v>49</v>
      </c>
      <c r="G14" s="26">
        <v>1</v>
      </c>
      <c r="H14" s="14" t="s">
        <v>39</v>
      </c>
      <c r="I14" s="15"/>
      <c r="J14" s="15"/>
      <c r="K14" s="15"/>
      <c r="L14" s="15"/>
      <c r="M14" s="15"/>
      <c r="N14" s="15"/>
      <c r="O14" s="29">
        <f>O24+O25+O26+O27+O28+O29</f>
        <v>8322530.5600000005</v>
      </c>
      <c r="P14" s="29">
        <f t="shared" ref="P14:T14" si="7">P24+P25+P26+P27+P28+P29</f>
        <v>16995913.640000001</v>
      </c>
      <c r="Q14" s="29">
        <f t="shared" si="7"/>
        <v>0</v>
      </c>
      <c r="R14" s="29">
        <f t="shared" si="7"/>
        <v>50840.28</v>
      </c>
      <c r="S14" s="29">
        <f t="shared" si="7"/>
        <v>1274162.69</v>
      </c>
      <c r="T14" s="29">
        <f t="shared" si="7"/>
        <v>14620502.960000001</v>
      </c>
      <c r="U14" s="17">
        <f t="shared" si="2"/>
        <v>0</v>
      </c>
      <c r="V14" s="18"/>
      <c r="W14" s="18"/>
      <c r="X14" s="19"/>
      <c r="Y14" s="20">
        <f t="shared" si="3"/>
        <v>6.1087525763317829E-3</v>
      </c>
      <c r="Z14" s="19"/>
      <c r="AA14" s="19"/>
      <c r="AB14" s="19"/>
      <c r="AC14" s="20">
        <f t="shared" si="4"/>
        <v>0.1530979887444234</v>
      </c>
      <c r="AD14" s="19"/>
      <c r="AE14" s="19"/>
      <c r="AF14" s="19"/>
      <c r="AG14" s="20">
        <f t="shared" si="5"/>
        <v>1.7567376718650343</v>
      </c>
      <c r="AH14" s="19"/>
      <c r="AI14" s="19"/>
      <c r="AJ14" s="21"/>
    </row>
    <row r="15" spans="1:36" ht="42" customHeight="1">
      <c r="A15" s="44"/>
      <c r="B15" s="27" t="s">
        <v>58</v>
      </c>
      <c r="C15" s="22" t="s">
        <v>59</v>
      </c>
      <c r="D15" s="28" t="s">
        <v>60</v>
      </c>
      <c r="E15" s="28" t="s">
        <v>61</v>
      </c>
      <c r="F15" s="13" t="s">
        <v>49</v>
      </c>
      <c r="G15" s="26">
        <v>1</v>
      </c>
      <c r="H15" s="14" t="s">
        <v>39</v>
      </c>
      <c r="I15" s="15"/>
      <c r="J15" s="15"/>
      <c r="K15" s="15"/>
      <c r="L15" s="15"/>
      <c r="M15" s="15"/>
      <c r="N15" s="15"/>
      <c r="O15" s="29">
        <f t="shared" ref="O15:T20" si="8">O30</f>
        <v>385222.24</v>
      </c>
      <c r="P15" s="29">
        <f t="shared" si="8"/>
        <v>370802.24</v>
      </c>
      <c r="Q15" s="29">
        <f t="shared" si="8"/>
        <v>0</v>
      </c>
      <c r="R15" s="29">
        <f t="shared" si="8"/>
        <v>120</v>
      </c>
      <c r="S15" s="29">
        <f t="shared" si="8"/>
        <v>186183.9</v>
      </c>
      <c r="T15" s="29">
        <f t="shared" si="8"/>
        <v>471429.34</v>
      </c>
      <c r="U15" s="17">
        <f t="shared" si="2"/>
        <v>0</v>
      </c>
      <c r="V15" s="18"/>
      <c r="W15" s="18"/>
      <c r="X15" s="19"/>
      <c r="Y15" s="20">
        <f t="shared" si="3"/>
        <v>3.1150849442129823E-4</v>
      </c>
      <c r="Z15" s="19"/>
      <c r="AA15" s="19"/>
      <c r="AB15" s="19"/>
      <c r="AC15" s="20">
        <f t="shared" si="4"/>
        <v>0.48331555312071284</v>
      </c>
      <c r="AD15" s="19"/>
      <c r="AE15" s="19"/>
      <c r="AF15" s="19"/>
      <c r="AG15" s="20">
        <f t="shared" si="5"/>
        <v>1.2237853660785525</v>
      </c>
      <c r="AH15" s="19"/>
      <c r="AI15" s="19"/>
      <c r="AJ15" s="21"/>
    </row>
    <row r="16" spans="1:36" ht="42" customHeight="1">
      <c r="A16" s="44"/>
      <c r="B16" s="27" t="s">
        <v>62</v>
      </c>
      <c r="C16" s="22" t="s">
        <v>63</v>
      </c>
      <c r="D16" s="28" t="s">
        <v>64</v>
      </c>
      <c r="E16" s="28" t="s">
        <v>65</v>
      </c>
      <c r="F16" s="13" t="s">
        <v>49</v>
      </c>
      <c r="G16" s="26">
        <v>1</v>
      </c>
      <c r="H16" s="14" t="s">
        <v>39</v>
      </c>
      <c r="I16" s="15"/>
      <c r="J16" s="15"/>
      <c r="K16" s="15"/>
      <c r="L16" s="15"/>
      <c r="M16" s="15"/>
      <c r="N16" s="15"/>
      <c r="O16" s="29">
        <f t="shared" si="8"/>
        <v>528069.65</v>
      </c>
      <c r="P16" s="29">
        <f t="shared" si="8"/>
        <v>510165.65</v>
      </c>
      <c r="Q16" s="29">
        <f t="shared" si="8"/>
        <v>0</v>
      </c>
      <c r="R16" s="29">
        <f t="shared" si="8"/>
        <v>0</v>
      </c>
      <c r="S16" s="29">
        <f t="shared" si="8"/>
        <v>207637.35</v>
      </c>
      <c r="T16" s="29">
        <f t="shared" si="8"/>
        <v>347050.38</v>
      </c>
      <c r="U16" s="17">
        <f t="shared" si="2"/>
        <v>0</v>
      </c>
      <c r="V16" s="18"/>
      <c r="W16" s="18"/>
      <c r="X16" s="19"/>
      <c r="Y16" s="20">
        <f t="shared" si="3"/>
        <v>0</v>
      </c>
      <c r="Z16" s="19"/>
      <c r="AA16" s="19"/>
      <c r="AB16" s="19"/>
      <c r="AC16" s="20">
        <f t="shared" si="4"/>
        <v>0.3932006885834094</v>
      </c>
      <c r="AD16" s="19"/>
      <c r="AE16" s="19"/>
      <c r="AF16" s="19"/>
      <c r="AG16" s="20">
        <f t="shared" si="5"/>
        <v>0.65720569246878702</v>
      </c>
      <c r="AH16" s="19"/>
      <c r="AI16" s="19"/>
      <c r="AJ16" s="21"/>
    </row>
    <row r="17" spans="1:36" ht="42" customHeight="1">
      <c r="A17" s="44"/>
      <c r="B17" s="27" t="s">
        <v>66</v>
      </c>
      <c r="C17" s="22" t="s">
        <v>67</v>
      </c>
      <c r="D17" s="28" t="s">
        <v>68</v>
      </c>
      <c r="E17" s="28" t="s">
        <v>69</v>
      </c>
      <c r="F17" s="13" t="s">
        <v>49</v>
      </c>
      <c r="G17" s="26">
        <v>1</v>
      </c>
      <c r="H17" s="14" t="s">
        <v>39</v>
      </c>
      <c r="I17" s="15"/>
      <c r="J17" s="15"/>
      <c r="K17" s="15"/>
      <c r="L17" s="15"/>
      <c r="M17" s="15"/>
      <c r="N17" s="15"/>
      <c r="O17" s="29">
        <f t="shared" si="8"/>
        <v>1595601.12</v>
      </c>
      <c r="P17" s="29">
        <f t="shared" si="8"/>
        <v>4085052.3</v>
      </c>
      <c r="Q17" s="29">
        <f t="shared" si="8"/>
        <v>62497.87</v>
      </c>
      <c r="R17" s="29">
        <f t="shared" si="8"/>
        <v>0</v>
      </c>
      <c r="S17" s="29">
        <f t="shared" si="8"/>
        <v>2724092.25</v>
      </c>
      <c r="T17" s="29">
        <f t="shared" si="8"/>
        <v>1726532.31</v>
      </c>
      <c r="U17" s="17">
        <f t="shared" si="2"/>
        <v>3.9168855684934591E-2</v>
      </c>
      <c r="V17" s="18"/>
      <c r="W17" s="18"/>
      <c r="X17" s="19"/>
      <c r="Y17" s="20">
        <f t="shared" si="3"/>
        <v>0</v>
      </c>
      <c r="Z17" s="19"/>
      <c r="AA17" s="19"/>
      <c r="AB17" s="19"/>
      <c r="AC17" s="20">
        <f t="shared" si="4"/>
        <v>1.7072514025309784</v>
      </c>
      <c r="AD17" s="19"/>
      <c r="AE17" s="19"/>
      <c r="AF17" s="19"/>
      <c r="AG17" s="20">
        <f t="shared" si="5"/>
        <v>1.0820575946950952</v>
      </c>
      <c r="AH17" s="19"/>
      <c r="AI17" s="19"/>
      <c r="AJ17" s="21"/>
    </row>
    <row r="18" spans="1:36" ht="42" customHeight="1">
      <c r="A18" s="44"/>
      <c r="B18" s="27" t="s">
        <v>70</v>
      </c>
      <c r="C18" s="22" t="s">
        <v>71</v>
      </c>
      <c r="D18" s="28" t="s">
        <v>72</v>
      </c>
      <c r="E18" s="28" t="s">
        <v>73</v>
      </c>
      <c r="F18" s="13" t="s">
        <v>49</v>
      </c>
      <c r="G18" s="26">
        <v>1</v>
      </c>
      <c r="H18" s="14" t="s">
        <v>39</v>
      </c>
      <c r="I18" s="15"/>
      <c r="J18" s="15"/>
      <c r="K18" s="15"/>
      <c r="L18" s="15"/>
      <c r="M18" s="15"/>
      <c r="N18" s="15"/>
      <c r="O18" s="29">
        <f t="shared" si="8"/>
        <v>439799.9</v>
      </c>
      <c r="P18" s="29">
        <f t="shared" si="8"/>
        <v>439799.9</v>
      </c>
      <c r="Q18" s="29">
        <f t="shared" si="8"/>
        <v>0</v>
      </c>
      <c r="R18" s="29">
        <f t="shared" si="8"/>
        <v>0</v>
      </c>
      <c r="S18" s="29">
        <f t="shared" si="8"/>
        <v>129418.16</v>
      </c>
      <c r="T18" s="29">
        <f t="shared" si="8"/>
        <v>209496.55</v>
      </c>
      <c r="U18" s="17">
        <f t="shared" si="2"/>
        <v>0</v>
      </c>
      <c r="V18" s="18"/>
      <c r="W18" s="18"/>
      <c r="X18" s="19"/>
      <c r="Y18" s="20">
        <f t="shared" si="3"/>
        <v>0</v>
      </c>
      <c r="Z18" s="19"/>
      <c r="AA18" s="19"/>
      <c r="AB18" s="19"/>
      <c r="AC18" s="20">
        <f t="shared" si="4"/>
        <v>0.29426600597226149</v>
      </c>
      <c r="AD18" s="19"/>
      <c r="AE18" s="19"/>
      <c r="AF18" s="19"/>
      <c r="AG18" s="20">
        <f t="shared" si="5"/>
        <v>0.47634515151094847</v>
      </c>
      <c r="AH18" s="19"/>
      <c r="AI18" s="19"/>
      <c r="AJ18" s="21"/>
    </row>
    <row r="19" spans="1:36" ht="42" customHeight="1">
      <c r="A19" s="44"/>
      <c r="B19" s="27" t="s">
        <v>74</v>
      </c>
      <c r="C19" s="22" t="s">
        <v>75</v>
      </c>
      <c r="D19" s="28" t="s">
        <v>76</v>
      </c>
      <c r="E19" s="28" t="s">
        <v>53</v>
      </c>
      <c r="F19" s="13" t="s">
        <v>49</v>
      </c>
      <c r="G19" s="26">
        <v>1</v>
      </c>
      <c r="H19" s="14" t="s">
        <v>39</v>
      </c>
      <c r="I19" s="15"/>
      <c r="J19" s="15"/>
      <c r="K19" s="15"/>
      <c r="L19" s="15"/>
      <c r="M19" s="15"/>
      <c r="N19" s="15"/>
      <c r="O19" s="29">
        <f t="shared" si="8"/>
        <v>441241.59999999998</v>
      </c>
      <c r="P19" s="29">
        <f t="shared" si="8"/>
        <v>344478.09</v>
      </c>
      <c r="Q19" s="29">
        <f t="shared" si="8"/>
        <v>0</v>
      </c>
      <c r="R19" s="29">
        <f t="shared" si="8"/>
        <v>0</v>
      </c>
      <c r="S19" s="29">
        <f t="shared" si="8"/>
        <v>123768.35</v>
      </c>
      <c r="T19" s="29">
        <f t="shared" si="8"/>
        <v>274819.62</v>
      </c>
      <c r="U19" s="17">
        <f t="shared" si="2"/>
        <v>0</v>
      </c>
      <c r="V19" s="18"/>
      <c r="W19" s="18"/>
      <c r="X19" s="19"/>
      <c r="Y19" s="20">
        <f t="shared" si="3"/>
        <v>0</v>
      </c>
      <c r="Z19" s="19"/>
      <c r="AA19" s="19"/>
      <c r="AB19" s="19"/>
      <c r="AC19" s="20">
        <f t="shared" si="4"/>
        <v>0.28050018402616617</v>
      </c>
      <c r="AD19" s="19"/>
      <c r="AE19" s="19"/>
      <c r="AF19" s="19"/>
      <c r="AG19" s="20">
        <f t="shared" si="5"/>
        <v>0.6228325253103969</v>
      </c>
      <c r="AH19" s="19"/>
      <c r="AI19" s="19"/>
      <c r="AJ19" s="21"/>
    </row>
    <row r="20" spans="1:36" ht="42" customHeight="1">
      <c r="A20" s="44"/>
      <c r="B20" s="27" t="s">
        <v>77</v>
      </c>
      <c r="C20" s="22" t="s">
        <v>78</v>
      </c>
      <c r="D20" s="28" t="s">
        <v>79</v>
      </c>
      <c r="E20" s="28" t="s">
        <v>80</v>
      </c>
      <c r="F20" s="13" t="s">
        <v>49</v>
      </c>
      <c r="G20" s="26">
        <v>1</v>
      </c>
      <c r="H20" s="14" t="s">
        <v>39</v>
      </c>
      <c r="I20" s="15"/>
      <c r="J20" s="15"/>
      <c r="K20" s="15"/>
      <c r="L20" s="15"/>
      <c r="M20" s="15"/>
      <c r="N20" s="15"/>
      <c r="O20" s="29">
        <f t="shared" si="8"/>
        <v>304093.53000000003</v>
      </c>
      <c r="P20" s="29">
        <f t="shared" si="8"/>
        <v>303402.99</v>
      </c>
      <c r="Q20" s="29">
        <f t="shared" si="8"/>
        <v>0</v>
      </c>
      <c r="R20" s="29">
        <f t="shared" si="8"/>
        <v>0</v>
      </c>
      <c r="S20" s="29">
        <f t="shared" si="8"/>
        <v>133460.07999999999</v>
      </c>
      <c r="T20" s="29">
        <f t="shared" si="8"/>
        <v>243337.25</v>
      </c>
      <c r="U20" s="17">
        <f t="shared" si="2"/>
        <v>0</v>
      </c>
      <c r="V20" s="18"/>
      <c r="W20" s="18"/>
      <c r="X20" s="19"/>
      <c r="Y20" s="20">
        <f t="shared" si="3"/>
        <v>0</v>
      </c>
      <c r="Z20" s="19"/>
      <c r="AA20" s="19"/>
      <c r="AB20" s="19"/>
      <c r="AC20" s="20">
        <f t="shared" si="4"/>
        <v>0.43887839376260318</v>
      </c>
      <c r="AD20" s="19"/>
      <c r="AE20" s="19"/>
      <c r="AF20" s="19"/>
      <c r="AG20" s="20">
        <f t="shared" si="5"/>
        <v>0.80020528552514736</v>
      </c>
      <c r="AH20" s="19"/>
      <c r="AI20" s="19"/>
      <c r="AJ20" s="21"/>
    </row>
    <row r="21" spans="1:36" ht="42" customHeight="1">
      <c r="A21" s="44"/>
      <c r="B21" s="27" t="s">
        <v>81</v>
      </c>
      <c r="C21" s="22" t="s">
        <v>82</v>
      </c>
      <c r="D21" s="28" t="s">
        <v>83</v>
      </c>
      <c r="E21" s="28" t="s">
        <v>84</v>
      </c>
      <c r="F21" s="13" t="s">
        <v>49</v>
      </c>
      <c r="G21" s="26">
        <v>1</v>
      </c>
      <c r="H21" s="14" t="s">
        <v>39</v>
      </c>
      <c r="I21" s="15"/>
      <c r="J21" s="15"/>
      <c r="K21" s="15"/>
      <c r="L21" s="15"/>
      <c r="M21" s="15"/>
      <c r="N21" s="15"/>
      <c r="O21" s="30">
        <f>O36+O37</f>
        <v>5334762.34</v>
      </c>
      <c r="P21" s="30">
        <f t="shared" ref="P21:T21" si="9">P36+P37</f>
        <v>6625174.7000000002</v>
      </c>
      <c r="Q21" s="30">
        <f t="shared" si="9"/>
        <v>102494.17</v>
      </c>
      <c r="R21" s="30">
        <f t="shared" si="9"/>
        <v>3236.4</v>
      </c>
      <c r="S21" s="30">
        <f t="shared" si="9"/>
        <v>1960147.61</v>
      </c>
      <c r="T21" s="30">
        <f t="shared" si="9"/>
        <v>3794063.12</v>
      </c>
      <c r="U21" s="17">
        <f t="shared" si="2"/>
        <v>1.9212509099327563E-2</v>
      </c>
      <c r="V21" s="18"/>
      <c r="W21" s="18"/>
      <c r="X21" s="19"/>
      <c r="Y21" s="20">
        <f t="shared" si="3"/>
        <v>6.066624516210408E-4</v>
      </c>
      <c r="Z21" s="19"/>
      <c r="AA21" s="19"/>
      <c r="AB21" s="19"/>
      <c r="AC21" s="20">
        <f t="shared" si="4"/>
        <v>0.36742922834684333</v>
      </c>
      <c r="AD21" s="19"/>
      <c r="AE21" s="19"/>
      <c r="AF21" s="19"/>
      <c r="AG21" s="20">
        <f t="shared" si="5"/>
        <v>0.71119627795827922</v>
      </c>
      <c r="AH21" s="19"/>
      <c r="AI21" s="19"/>
      <c r="AJ21" s="21"/>
    </row>
    <row r="22" spans="1:36" ht="42" customHeight="1">
      <c r="A22" s="45" t="s">
        <v>85</v>
      </c>
      <c r="B22" s="31" t="str">
        <f>[1]Sheet1!A222</f>
        <v>06E42E104A010000</v>
      </c>
      <c r="C22" s="28" t="s">
        <v>86</v>
      </c>
      <c r="D22" s="28" t="s">
        <v>87</v>
      </c>
      <c r="E22" s="28" t="s">
        <v>88</v>
      </c>
      <c r="F22" s="13" t="s">
        <v>49</v>
      </c>
      <c r="G22" s="32">
        <v>0.15</v>
      </c>
      <c r="H22" s="14" t="s">
        <v>39</v>
      </c>
      <c r="I22" s="33"/>
      <c r="J22" s="33"/>
      <c r="K22" s="33"/>
      <c r="L22" s="33"/>
      <c r="M22" s="33"/>
      <c r="N22" s="33"/>
      <c r="O22" s="29">
        <f>[2]Sheet1!C70</f>
        <v>142570.76</v>
      </c>
      <c r="P22" s="29">
        <f>[2]Sheet1!D70</f>
        <v>139520.76</v>
      </c>
      <c r="Q22" s="29">
        <f>[2]Sheet1!E70</f>
        <v>0</v>
      </c>
      <c r="R22" s="29">
        <f>[2]Sheet1!F70</f>
        <v>0</v>
      </c>
      <c r="S22" s="29">
        <f>[2]Sheet1!G70</f>
        <v>160545.99</v>
      </c>
      <c r="T22" s="29">
        <f>[2]Sheet1!H70</f>
        <v>323067.31</v>
      </c>
      <c r="U22" s="17">
        <f t="shared" si="2"/>
        <v>0</v>
      </c>
      <c r="V22" s="34"/>
      <c r="W22" s="34"/>
      <c r="X22" s="19"/>
      <c r="Y22" s="20">
        <f t="shared" si="3"/>
        <v>0</v>
      </c>
      <c r="Z22" s="19"/>
      <c r="AA22" s="19"/>
      <c r="AB22" s="19"/>
      <c r="AC22" s="20">
        <f t="shared" si="4"/>
        <v>1.1260793587689368</v>
      </c>
      <c r="AD22" s="19"/>
      <c r="AE22" s="19"/>
      <c r="AF22" s="19"/>
      <c r="AG22" s="20">
        <f t="shared" si="5"/>
        <v>2.2660138025496952</v>
      </c>
      <c r="AH22" s="19"/>
      <c r="AI22" s="19"/>
      <c r="AJ22" s="21"/>
    </row>
    <row r="23" spans="1:36" ht="42" customHeight="1">
      <c r="A23" s="45"/>
      <c r="B23" s="31" t="str">
        <f>[1]Sheet1!A223</f>
        <v>06E42G105A010000</v>
      </c>
      <c r="C23" s="35" t="s">
        <v>89</v>
      </c>
      <c r="D23" s="35" t="s">
        <v>90</v>
      </c>
      <c r="E23" s="28" t="s">
        <v>84</v>
      </c>
      <c r="F23" s="13" t="s">
        <v>49</v>
      </c>
      <c r="G23" s="36">
        <v>1</v>
      </c>
      <c r="H23" s="14" t="s">
        <v>39</v>
      </c>
      <c r="I23" s="33"/>
      <c r="J23" s="33"/>
      <c r="K23" s="33"/>
      <c r="L23" s="33"/>
      <c r="M23" s="33"/>
      <c r="N23" s="33"/>
      <c r="O23" s="29">
        <f>[2]Sheet1!C71</f>
        <v>2045529.11</v>
      </c>
      <c r="P23" s="29">
        <f>[2]Sheet1!D71</f>
        <v>2042279.11</v>
      </c>
      <c r="Q23" s="29">
        <f>[2]Sheet1!E71</f>
        <v>0</v>
      </c>
      <c r="R23" s="29">
        <f>[2]Sheet1!F71</f>
        <v>0</v>
      </c>
      <c r="S23" s="29">
        <f>[2]Sheet1!G71</f>
        <v>873322.18</v>
      </c>
      <c r="T23" s="29">
        <f>[2]Sheet1!H71</f>
        <v>1421620.01</v>
      </c>
      <c r="U23" s="17">
        <f t="shared" si="2"/>
        <v>0</v>
      </c>
      <c r="V23" s="18"/>
      <c r="W23" s="18"/>
      <c r="X23" s="19"/>
      <c r="Y23" s="20">
        <f t="shared" si="3"/>
        <v>0</v>
      </c>
      <c r="Z23" s="19"/>
      <c r="AA23" s="19"/>
      <c r="AB23" s="19"/>
      <c r="AC23" s="20">
        <f t="shared" si="4"/>
        <v>0.42694194657537776</v>
      </c>
      <c r="AD23" s="19"/>
      <c r="AE23" s="19"/>
      <c r="AF23" s="19"/>
      <c r="AG23" s="20">
        <f t="shared" si="5"/>
        <v>0.69498889214047899</v>
      </c>
      <c r="AH23" s="19"/>
      <c r="AI23" s="19"/>
      <c r="AJ23" s="21"/>
    </row>
    <row r="24" spans="1:36" ht="42" customHeight="1">
      <c r="A24" s="45"/>
      <c r="B24" s="31" t="str">
        <f>[1]Sheet1!A224</f>
        <v>06E42G106A010000</v>
      </c>
      <c r="C24" s="28" t="s">
        <v>91</v>
      </c>
      <c r="D24" s="28" t="s">
        <v>92</v>
      </c>
      <c r="E24" s="28" t="s">
        <v>93</v>
      </c>
      <c r="F24" s="13" t="s">
        <v>49</v>
      </c>
      <c r="G24" s="36">
        <v>1</v>
      </c>
      <c r="H24" s="14" t="s">
        <v>39</v>
      </c>
      <c r="I24" s="33"/>
      <c r="J24" s="33"/>
      <c r="K24" s="33"/>
      <c r="L24" s="33"/>
      <c r="M24" s="33"/>
      <c r="N24" s="33"/>
      <c r="O24" s="29">
        <f>[2]Sheet1!C72</f>
        <v>438801.33</v>
      </c>
      <c r="P24" s="29">
        <f>[2]Sheet1!D72</f>
        <v>372952.52</v>
      </c>
      <c r="Q24" s="29">
        <f>[2]Sheet1!E72</f>
        <v>0</v>
      </c>
      <c r="R24" s="29">
        <f>[2]Sheet1!F72</f>
        <v>0</v>
      </c>
      <c r="S24" s="29">
        <f>[2]Sheet1!G72</f>
        <v>98124.9</v>
      </c>
      <c r="T24" s="29">
        <f>[2]Sheet1!H72</f>
        <v>170569</v>
      </c>
      <c r="U24" s="17">
        <f t="shared" si="2"/>
        <v>0</v>
      </c>
      <c r="V24" s="34"/>
      <c r="W24" s="34"/>
      <c r="X24" s="19"/>
      <c r="Y24" s="20">
        <f t="shared" si="3"/>
        <v>0</v>
      </c>
      <c r="Z24" s="19"/>
      <c r="AA24" s="19"/>
      <c r="AB24" s="19"/>
      <c r="AC24" s="20">
        <f t="shared" si="4"/>
        <v>0.22362033405869575</v>
      </c>
      <c r="AD24" s="19"/>
      <c r="AE24" s="19"/>
      <c r="AF24" s="19"/>
      <c r="AG24" s="20">
        <f t="shared" si="5"/>
        <v>0.38871577713768551</v>
      </c>
      <c r="AH24" s="19"/>
      <c r="AI24" s="19"/>
      <c r="AJ24" s="21"/>
    </row>
    <row r="25" spans="1:36" ht="42" customHeight="1">
      <c r="A25" s="45"/>
      <c r="B25" s="31" t="str">
        <f>[1]Sheet1!A225</f>
        <v>06E42G106A020000</v>
      </c>
      <c r="C25" s="28" t="s">
        <v>94</v>
      </c>
      <c r="D25" s="28" t="s">
        <v>95</v>
      </c>
      <c r="E25" s="22" t="s">
        <v>96</v>
      </c>
      <c r="F25" s="13" t="s">
        <v>49</v>
      </c>
      <c r="G25" s="36">
        <v>0.9</v>
      </c>
      <c r="H25" s="14" t="s">
        <v>39</v>
      </c>
      <c r="I25" s="33"/>
      <c r="J25" s="33"/>
      <c r="K25" s="33"/>
      <c r="L25" s="33"/>
      <c r="M25" s="33"/>
      <c r="N25" s="33"/>
      <c r="O25" s="29">
        <f>[2]Sheet1!C73</f>
        <v>2009318.88</v>
      </c>
      <c r="P25" s="29">
        <f>[2]Sheet1!D73</f>
        <v>9840675.5199999996</v>
      </c>
      <c r="Q25" s="29">
        <f>[2]Sheet1!E73</f>
        <v>0</v>
      </c>
      <c r="R25" s="29">
        <f>[2]Sheet1!F73</f>
        <v>0</v>
      </c>
      <c r="S25" s="29">
        <f>[2]Sheet1!G73</f>
        <v>91069.82</v>
      </c>
      <c r="T25" s="29">
        <f>[2]Sheet1!H73</f>
        <v>9805012.5199999996</v>
      </c>
      <c r="U25" s="17">
        <f t="shared" si="2"/>
        <v>0</v>
      </c>
      <c r="V25" s="18"/>
      <c r="W25" s="18"/>
      <c r="X25" s="19"/>
      <c r="Y25" s="20">
        <f t="shared" si="3"/>
        <v>0</v>
      </c>
      <c r="Z25" s="19"/>
      <c r="AA25" s="19"/>
      <c r="AB25" s="19"/>
      <c r="AC25" s="20">
        <f t="shared" si="4"/>
        <v>4.5323726814332235E-2</v>
      </c>
      <c r="AD25" s="19"/>
      <c r="AE25" s="19"/>
      <c r="AF25" s="19"/>
      <c r="AG25" s="20">
        <f t="shared" si="5"/>
        <v>4.879769267882458</v>
      </c>
      <c r="AH25" s="19"/>
      <c r="AI25" s="19"/>
      <c r="AJ25" s="21"/>
    </row>
    <row r="26" spans="1:36" ht="42" customHeight="1">
      <c r="A26" s="45"/>
      <c r="B26" s="31" t="str">
        <f>[1]Sheet1!A226</f>
        <v>06E42G106A030000</v>
      </c>
      <c r="C26" s="28" t="s">
        <v>97</v>
      </c>
      <c r="D26" s="28" t="s">
        <v>98</v>
      </c>
      <c r="E26" s="22" t="s">
        <v>99</v>
      </c>
      <c r="F26" s="13" t="s">
        <v>49</v>
      </c>
      <c r="G26" s="36">
        <v>0.75</v>
      </c>
      <c r="H26" s="14" t="s">
        <v>39</v>
      </c>
      <c r="I26" s="33"/>
      <c r="J26" s="33"/>
      <c r="K26" s="33"/>
      <c r="L26" s="33"/>
      <c r="M26" s="33"/>
      <c r="N26" s="33"/>
      <c r="O26" s="29">
        <f>[2]Sheet1!C74</f>
        <v>2235743.87</v>
      </c>
      <c r="P26" s="29">
        <f>[2]Sheet1!D74</f>
        <v>1075569.1000000001</v>
      </c>
      <c r="Q26" s="29">
        <f>[2]Sheet1!E74</f>
        <v>0</v>
      </c>
      <c r="R26" s="29">
        <f>[2]Sheet1!F74</f>
        <v>0</v>
      </c>
      <c r="S26" s="29">
        <f>[2]Sheet1!G74</f>
        <v>136394.87</v>
      </c>
      <c r="T26" s="29">
        <f>[2]Sheet1!H74</f>
        <v>526700.55000000005</v>
      </c>
      <c r="U26" s="17">
        <f t="shared" si="2"/>
        <v>0</v>
      </c>
      <c r="V26" s="18"/>
      <c r="W26" s="18"/>
      <c r="X26" s="19"/>
      <c r="Y26" s="20">
        <f t="shared" si="3"/>
        <v>0</v>
      </c>
      <c r="Z26" s="19"/>
      <c r="AA26" s="19"/>
      <c r="AB26" s="19"/>
      <c r="AC26" s="20">
        <f t="shared" si="4"/>
        <v>6.1006482822202703E-2</v>
      </c>
      <c r="AD26" s="19"/>
      <c r="AE26" s="19"/>
      <c r="AF26" s="19"/>
      <c r="AG26" s="20">
        <f t="shared" si="5"/>
        <v>0.23558179318635458</v>
      </c>
      <c r="AH26" s="19"/>
      <c r="AI26" s="19"/>
      <c r="AJ26" s="21"/>
    </row>
    <row r="27" spans="1:36" ht="42" customHeight="1">
      <c r="A27" s="45"/>
      <c r="B27" s="31" t="str">
        <f>[1]Sheet1!A227</f>
        <v>06E42G106A040000</v>
      </c>
      <c r="C27" s="28" t="s">
        <v>100</v>
      </c>
      <c r="D27" s="28" t="s">
        <v>100</v>
      </c>
      <c r="E27" s="22" t="s">
        <v>101</v>
      </c>
      <c r="F27" s="13" t="s">
        <v>49</v>
      </c>
      <c r="G27" s="36">
        <v>1</v>
      </c>
      <c r="H27" s="14" t="s">
        <v>39</v>
      </c>
      <c r="I27" s="33"/>
      <c r="J27" s="33"/>
      <c r="K27" s="33"/>
      <c r="L27" s="33"/>
      <c r="M27" s="33"/>
      <c r="N27" s="33"/>
      <c r="O27" s="29">
        <f>[2]Sheet1!C75</f>
        <v>404883.36</v>
      </c>
      <c r="P27" s="29">
        <f>[2]Sheet1!D75</f>
        <v>477975.36</v>
      </c>
      <c r="Q27" s="29">
        <f>[2]Sheet1!E75</f>
        <v>0</v>
      </c>
      <c r="R27" s="29">
        <f>[2]Sheet1!F75</f>
        <v>0</v>
      </c>
      <c r="S27" s="29">
        <f>[2]Sheet1!G75</f>
        <v>134231.5</v>
      </c>
      <c r="T27" s="29">
        <f>[2]Sheet1!H75</f>
        <v>373075.75</v>
      </c>
      <c r="U27" s="17">
        <f t="shared" si="2"/>
        <v>0</v>
      </c>
      <c r="V27" s="18"/>
      <c r="W27" s="18"/>
      <c r="X27" s="19"/>
      <c r="Y27" s="20">
        <f t="shared" si="3"/>
        <v>0</v>
      </c>
      <c r="Z27" s="19"/>
      <c r="AA27" s="19"/>
      <c r="AB27" s="19"/>
      <c r="AC27" s="20">
        <f t="shared" si="4"/>
        <v>0.33153128347877769</v>
      </c>
      <c r="AD27" s="19"/>
      <c r="AE27" s="19"/>
      <c r="AF27" s="19"/>
      <c r="AG27" s="20">
        <f t="shared" si="5"/>
        <v>0.92144006609706064</v>
      </c>
      <c r="AH27" s="19"/>
      <c r="AI27" s="19"/>
      <c r="AJ27" s="21"/>
    </row>
    <row r="28" spans="1:36" ht="42" customHeight="1">
      <c r="A28" s="45"/>
      <c r="B28" s="31" t="str">
        <f>[1]Sheet1!A228</f>
        <v>06E42G106A050000</v>
      </c>
      <c r="C28" s="28" t="s">
        <v>102</v>
      </c>
      <c r="D28" s="28" t="s">
        <v>103</v>
      </c>
      <c r="E28" s="22" t="s">
        <v>104</v>
      </c>
      <c r="F28" s="13" t="s">
        <v>49</v>
      </c>
      <c r="G28" s="36">
        <v>0.85</v>
      </c>
      <c r="H28" s="14" t="s">
        <v>39</v>
      </c>
      <c r="I28" s="33"/>
      <c r="J28" s="33"/>
      <c r="K28" s="33"/>
      <c r="L28" s="33"/>
      <c r="M28" s="33"/>
      <c r="N28" s="33"/>
      <c r="O28" s="29">
        <f>[2]Sheet1!C76</f>
        <v>938530.64</v>
      </c>
      <c r="P28" s="29">
        <f>[2]Sheet1!D76</f>
        <v>1058530.6399999999</v>
      </c>
      <c r="Q28" s="29">
        <f>[2]Sheet1!E76</f>
        <v>0</v>
      </c>
      <c r="R28" s="29">
        <f>[2]Sheet1!F76</f>
        <v>10030.52</v>
      </c>
      <c r="S28" s="29">
        <f>[2]Sheet1!G76</f>
        <v>493956.23</v>
      </c>
      <c r="T28" s="29">
        <f>[2]Sheet1!H76</f>
        <v>811677.1</v>
      </c>
      <c r="U28" s="17">
        <f t="shared" si="2"/>
        <v>0</v>
      </c>
      <c r="V28" s="18"/>
      <c r="W28" s="18"/>
      <c r="X28" s="19"/>
      <c r="Y28" s="20">
        <f t="shared" si="3"/>
        <v>1.0687472068040315E-2</v>
      </c>
      <c r="Z28" s="19"/>
      <c r="AA28" s="19"/>
      <c r="AB28" s="19"/>
      <c r="AC28" s="20">
        <f t="shared" si="4"/>
        <v>0.52630804893061345</v>
      </c>
      <c r="AD28" s="19"/>
      <c r="AE28" s="19"/>
      <c r="AF28" s="19"/>
      <c r="AG28" s="20">
        <f t="shared" si="5"/>
        <v>0.86483814742585274</v>
      </c>
      <c r="AH28" s="19"/>
      <c r="AI28" s="19"/>
      <c r="AJ28" s="21"/>
    </row>
    <row r="29" spans="1:36" ht="42" customHeight="1">
      <c r="A29" s="45"/>
      <c r="B29" s="31" t="str">
        <f>[1]Sheet1!A229</f>
        <v>06E42G106A060000</v>
      </c>
      <c r="C29" s="28" t="s">
        <v>105</v>
      </c>
      <c r="D29" s="28" t="s">
        <v>106</v>
      </c>
      <c r="E29" s="22" t="s">
        <v>107</v>
      </c>
      <c r="F29" s="13" t="s">
        <v>49</v>
      </c>
      <c r="G29" s="36">
        <v>0.9</v>
      </c>
      <c r="H29" s="14" t="s">
        <v>39</v>
      </c>
      <c r="I29" s="33"/>
      <c r="J29" s="33"/>
      <c r="K29" s="33"/>
      <c r="L29" s="33"/>
      <c r="M29" s="33"/>
      <c r="N29" s="33"/>
      <c r="O29" s="29">
        <f>[2]Sheet1!C77</f>
        <v>2295252.48</v>
      </c>
      <c r="P29" s="29">
        <f>[2]Sheet1!D77</f>
        <v>4170210.5</v>
      </c>
      <c r="Q29" s="29">
        <f>[2]Sheet1!E77</f>
        <v>0</v>
      </c>
      <c r="R29" s="29">
        <f>[2]Sheet1!F77</f>
        <v>40809.760000000002</v>
      </c>
      <c r="S29" s="29">
        <f>[2]Sheet1!G77</f>
        <v>320385.37</v>
      </c>
      <c r="T29" s="29">
        <f>[2]Sheet1!H77</f>
        <v>2933468.04</v>
      </c>
      <c r="U29" s="17">
        <f t="shared" si="2"/>
        <v>0</v>
      </c>
      <c r="V29" s="18"/>
      <c r="W29" s="18"/>
      <c r="X29" s="19"/>
      <c r="Y29" s="20">
        <f t="shared" si="3"/>
        <v>1.7780074460479398E-2</v>
      </c>
      <c r="Z29" s="19"/>
      <c r="AA29" s="19"/>
      <c r="AB29" s="19"/>
      <c r="AC29" s="20">
        <f t="shared" si="4"/>
        <v>0.13958611211259861</v>
      </c>
      <c r="AD29" s="19"/>
      <c r="AE29" s="19"/>
      <c r="AF29" s="19"/>
      <c r="AG29" s="20">
        <f t="shared" si="5"/>
        <v>1.2780589785050576</v>
      </c>
      <c r="AH29" s="19"/>
      <c r="AI29" s="19"/>
      <c r="AJ29" s="21"/>
    </row>
    <row r="30" spans="1:36" ht="40.5" customHeight="1">
      <c r="A30" s="45"/>
      <c r="B30" s="31" t="str">
        <f>[1]Sheet1!A230</f>
        <v>06E42G107A010000</v>
      </c>
      <c r="C30" s="28" t="s">
        <v>108</v>
      </c>
      <c r="D30" s="28" t="s">
        <v>60</v>
      </c>
      <c r="E30" s="22" t="s">
        <v>109</v>
      </c>
      <c r="F30" s="13" t="s">
        <v>49</v>
      </c>
      <c r="G30" s="36">
        <v>1</v>
      </c>
      <c r="H30" s="14" t="s">
        <v>39</v>
      </c>
      <c r="I30" s="33"/>
      <c r="J30" s="33"/>
      <c r="K30" s="33"/>
      <c r="L30" s="33"/>
      <c r="M30" s="33"/>
      <c r="N30" s="33"/>
      <c r="O30" s="29">
        <f>[2]Sheet1!C78</f>
        <v>385222.24</v>
      </c>
      <c r="P30" s="29">
        <f>[2]Sheet1!D78</f>
        <v>370802.24</v>
      </c>
      <c r="Q30" s="29">
        <f>[2]Sheet1!E78</f>
        <v>0</v>
      </c>
      <c r="R30" s="29">
        <f>[2]Sheet1!F78</f>
        <v>120</v>
      </c>
      <c r="S30" s="29">
        <f>[2]Sheet1!G78</f>
        <v>186183.9</v>
      </c>
      <c r="T30" s="29">
        <f>[2]Sheet1!H78</f>
        <v>471429.34</v>
      </c>
      <c r="U30" s="17">
        <f t="shared" si="2"/>
        <v>0</v>
      </c>
      <c r="V30" s="18"/>
      <c r="W30" s="18"/>
      <c r="X30" s="19"/>
      <c r="Y30" s="20">
        <f t="shared" si="3"/>
        <v>3.1150849442129823E-4</v>
      </c>
      <c r="Z30" s="19"/>
      <c r="AA30" s="19"/>
      <c r="AB30" s="19"/>
      <c r="AC30" s="20">
        <f t="shared" si="4"/>
        <v>0.48331555312071284</v>
      </c>
      <c r="AD30" s="19"/>
      <c r="AE30" s="19"/>
      <c r="AF30" s="19"/>
      <c r="AG30" s="20">
        <f t="shared" si="5"/>
        <v>1.2237853660785525</v>
      </c>
      <c r="AH30" s="19"/>
      <c r="AI30" s="19"/>
      <c r="AJ30" s="21"/>
    </row>
    <row r="31" spans="1:36" ht="40.5" customHeight="1">
      <c r="A31" s="45"/>
      <c r="B31" s="31" t="str">
        <f>[1]Sheet1!A231</f>
        <v>06E42G108A010000</v>
      </c>
      <c r="C31" s="28" t="s">
        <v>110</v>
      </c>
      <c r="D31" s="28" t="s">
        <v>64</v>
      </c>
      <c r="E31" s="22" t="s">
        <v>65</v>
      </c>
      <c r="F31" s="13" t="s">
        <v>49</v>
      </c>
      <c r="G31" s="36">
        <v>1</v>
      </c>
      <c r="H31" s="14" t="s">
        <v>39</v>
      </c>
      <c r="I31" s="33"/>
      <c r="J31" s="33"/>
      <c r="K31" s="33"/>
      <c r="L31" s="33"/>
      <c r="M31" s="33"/>
      <c r="N31" s="33"/>
      <c r="O31" s="29">
        <f>[2]Sheet1!C79</f>
        <v>528069.65</v>
      </c>
      <c r="P31" s="29">
        <f>[2]Sheet1!D79</f>
        <v>510165.65</v>
      </c>
      <c r="Q31" s="29">
        <f>[2]Sheet1!E79</f>
        <v>0</v>
      </c>
      <c r="R31" s="29">
        <f>[2]Sheet1!F79</f>
        <v>0</v>
      </c>
      <c r="S31" s="29">
        <f>[2]Sheet1!G79</f>
        <v>207637.35</v>
      </c>
      <c r="T31" s="29">
        <f>[2]Sheet1!H79</f>
        <v>347050.38</v>
      </c>
      <c r="U31" s="17">
        <f t="shared" si="2"/>
        <v>0</v>
      </c>
      <c r="V31" s="18"/>
      <c r="W31" s="18"/>
      <c r="X31" s="19"/>
      <c r="Y31" s="20">
        <f t="shared" si="3"/>
        <v>0</v>
      </c>
      <c r="Z31" s="19"/>
      <c r="AA31" s="19"/>
      <c r="AB31" s="19"/>
      <c r="AC31" s="20">
        <f t="shared" si="4"/>
        <v>0.3932006885834094</v>
      </c>
      <c r="AD31" s="19"/>
      <c r="AE31" s="19"/>
      <c r="AF31" s="19"/>
      <c r="AG31" s="20">
        <f t="shared" si="5"/>
        <v>0.65720569246878702</v>
      </c>
      <c r="AH31" s="19"/>
      <c r="AI31" s="19"/>
      <c r="AJ31" s="21"/>
    </row>
    <row r="32" spans="1:36" ht="40.5" customHeight="1">
      <c r="A32" s="45"/>
      <c r="B32" s="31" t="str">
        <f>[1]Sheet1!A232</f>
        <v>06E42G109A010000</v>
      </c>
      <c r="C32" s="22" t="s">
        <v>111</v>
      </c>
      <c r="D32" s="28" t="s">
        <v>112</v>
      </c>
      <c r="E32" s="22" t="s">
        <v>69</v>
      </c>
      <c r="F32" s="13" t="s">
        <v>49</v>
      </c>
      <c r="G32" s="36">
        <v>1</v>
      </c>
      <c r="H32" s="14" t="s">
        <v>39</v>
      </c>
      <c r="I32" s="33"/>
      <c r="J32" s="33"/>
      <c r="K32" s="33"/>
      <c r="L32" s="33"/>
      <c r="M32" s="33"/>
      <c r="N32" s="33"/>
      <c r="O32" s="29">
        <f>[2]Sheet1!C80</f>
        <v>1595601.12</v>
      </c>
      <c r="P32" s="29">
        <f>[2]Sheet1!D80</f>
        <v>4085052.3</v>
      </c>
      <c r="Q32" s="29">
        <f>[2]Sheet1!E80</f>
        <v>62497.87</v>
      </c>
      <c r="R32" s="29">
        <f>[2]Sheet1!F80</f>
        <v>0</v>
      </c>
      <c r="S32" s="29">
        <f>[2]Sheet1!G80</f>
        <v>2724092.25</v>
      </c>
      <c r="T32" s="29">
        <f>[2]Sheet1!H80</f>
        <v>1726532.31</v>
      </c>
      <c r="U32" s="17">
        <f t="shared" si="2"/>
        <v>3.9168855684934591E-2</v>
      </c>
      <c r="V32" s="18"/>
      <c r="W32" s="18"/>
      <c r="X32" s="19"/>
      <c r="Y32" s="20">
        <f t="shared" si="3"/>
        <v>0</v>
      </c>
      <c r="Z32" s="19"/>
      <c r="AA32" s="19"/>
      <c r="AB32" s="19"/>
      <c r="AC32" s="20">
        <f t="shared" si="4"/>
        <v>1.7072514025309784</v>
      </c>
      <c r="AD32" s="19"/>
      <c r="AE32" s="19"/>
      <c r="AF32" s="19"/>
      <c r="AG32" s="20">
        <f t="shared" si="5"/>
        <v>1.0820575946950952</v>
      </c>
      <c r="AH32" s="19"/>
      <c r="AI32" s="19"/>
      <c r="AJ32" s="21"/>
    </row>
    <row r="33" spans="1:36" ht="40.5" customHeight="1">
      <c r="A33" s="45"/>
      <c r="B33" s="31" t="str">
        <f>[1]Sheet1!A233</f>
        <v>06E42G110A010000</v>
      </c>
      <c r="C33" s="22" t="s">
        <v>113</v>
      </c>
      <c r="D33" s="28" t="s">
        <v>72</v>
      </c>
      <c r="E33" s="22" t="s">
        <v>73</v>
      </c>
      <c r="F33" s="13" t="s">
        <v>49</v>
      </c>
      <c r="G33" s="36">
        <v>1</v>
      </c>
      <c r="H33" s="14" t="s">
        <v>39</v>
      </c>
      <c r="I33" s="33"/>
      <c r="J33" s="33"/>
      <c r="K33" s="33"/>
      <c r="L33" s="33"/>
      <c r="M33" s="33"/>
      <c r="N33" s="33"/>
      <c r="O33" s="29">
        <f>[2]Sheet1!C81</f>
        <v>439799.9</v>
      </c>
      <c r="P33" s="29">
        <f>[2]Sheet1!D81</f>
        <v>439799.9</v>
      </c>
      <c r="Q33" s="29">
        <f>[2]Sheet1!E81</f>
        <v>0</v>
      </c>
      <c r="R33" s="29">
        <f>[2]Sheet1!F81</f>
        <v>0</v>
      </c>
      <c r="S33" s="29">
        <f>[2]Sheet1!G81</f>
        <v>129418.16</v>
      </c>
      <c r="T33" s="29">
        <f>[2]Sheet1!H81</f>
        <v>209496.55</v>
      </c>
      <c r="U33" s="17">
        <f t="shared" si="2"/>
        <v>0</v>
      </c>
      <c r="V33" s="18"/>
      <c r="W33" s="18"/>
      <c r="X33" s="19"/>
      <c r="Y33" s="20">
        <f t="shared" si="3"/>
        <v>0</v>
      </c>
      <c r="Z33" s="19"/>
      <c r="AA33" s="19"/>
      <c r="AB33" s="19"/>
      <c r="AC33" s="20">
        <f t="shared" si="4"/>
        <v>0.29426600597226149</v>
      </c>
      <c r="AD33" s="19"/>
      <c r="AE33" s="19"/>
      <c r="AF33" s="19"/>
      <c r="AG33" s="20">
        <f t="shared" si="5"/>
        <v>0.47634515151094847</v>
      </c>
      <c r="AH33" s="19"/>
      <c r="AI33" s="19"/>
      <c r="AJ33" s="21"/>
    </row>
    <row r="34" spans="1:36" ht="40.5" customHeight="1">
      <c r="A34" s="45"/>
      <c r="B34" s="31" t="str">
        <f>[1]Sheet1!A234</f>
        <v>06E42G166A010000</v>
      </c>
      <c r="C34" s="22" t="s">
        <v>89</v>
      </c>
      <c r="D34" s="28" t="s">
        <v>52</v>
      </c>
      <c r="E34" s="22" t="s">
        <v>84</v>
      </c>
      <c r="F34" s="13" t="s">
        <v>49</v>
      </c>
      <c r="G34" s="36">
        <v>1</v>
      </c>
      <c r="H34" s="14" t="s">
        <v>39</v>
      </c>
      <c r="I34" s="33"/>
      <c r="J34" s="33"/>
      <c r="K34" s="33"/>
      <c r="L34" s="33"/>
      <c r="M34" s="33"/>
      <c r="N34" s="33"/>
      <c r="O34" s="29">
        <f>[2]Sheet1!C82</f>
        <v>441241.59999999998</v>
      </c>
      <c r="P34" s="29">
        <f>[2]Sheet1!D82</f>
        <v>344478.09</v>
      </c>
      <c r="Q34" s="29">
        <f>[2]Sheet1!E82</f>
        <v>0</v>
      </c>
      <c r="R34" s="29">
        <f>[2]Sheet1!F82</f>
        <v>0</v>
      </c>
      <c r="S34" s="29">
        <f>[2]Sheet1!G82</f>
        <v>123768.35</v>
      </c>
      <c r="T34" s="29">
        <f>[2]Sheet1!H82</f>
        <v>274819.62</v>
      </c>
      <c r="U34" s="17">
        <f t="shared" si="2"/>
        <v>0</v>
      </c>
      <c r="V34" s="18"/>
      <c r="W34" s="18"/>
      <c r="X34" s="19"/>
      <c r="Y34" s="20">
        <f t="shared" si="3"/>
        <v>0</v>
      </c>
      <c r="Z34" s="19"/>
      <c r="AA34" s="19"/>
      <c r="AB34" s="19"/>
      <c r="AC34" s="20">
        <f t="shared" si="4"/>
        <v>0.28050018402616617</v>
      </c>
      <c r="AD34" s="19"/>
      <c r="AE34" s="19"/>
      <c r="AF34" s="19"/>
      <c r="AG34" s="20">
        <f t="shared" si="5"/>
        <v>0.6228325253103969</v>
      </c>
      <c r="AH34" s="19"/>
      <c r="AI34" s="19"/>
      <c r="AJ34" s="21"/>
    </row>
    <row r="35" spans="1:36" ht="40.5" customHeight="1">
      <c r="A35" s="45"/>
      <c r="B35" s="31" t="str">
        <f>[1]Sheet1!A235</f>
        <v>06E42G167A010000</v>
      </c>
      <c r="C35" s="22" t="s">
        <v>114</v>
      </c>
      <c r="D35" s="28" t="s">
        <v>79</v>
      </c>
      <c r="E35" s="22" t="s">
        <v>84</v>
      </c>
      <c r="F35" s="13" t="s">
        <v>49</v>
      </c>
      <c r="G35" s="36">
        <v>1</v>
      </c>
      <c r="H35" s="14" t="s">
        <v>39</v>
      </c>
      <c r="I35" s="33"/>
      <c r="J35" s="33"/>
      <c r="K35" s="33"/>
      <c r="L35" s="33"/>
      <c r="M35" s="33"/>
      <c r="N35" s="33"/>
      <c r="O35" s="29">
        <f>[2]Sheet1!C83</f>
        <v>304093.53000000003</v>
      </c>
      <c r="P35" s="29">
        <f>[2]Sheet1!D83</f>
        <v>303402.99</v>
      </c>
      <c r="Q35" s="29">
        <f>[2]Sheet1!E83</f>
        <v>0</v>
      </c>
      <c r="R35" s="29">
        <f>[2]Sheet1!F83</f>
        <v>0</v>
      </c>
      <c r="S35" s="29">
        <f>[2]Sheet1!G83</f>
        <v>133460.07999999999</v>
      </c>
      <c r="T35" s="29">
        <f>[2]Sheet1!H83</f>
        <v>243337.25</v>
      </c>
      <c r="U35" s="17">
        <f t="shared" si="2"/>
        <v>0</v>
      </c>
      <c r="V35" s="18"/>
      <c r="W35" s="18"/>
      <c r="X35" s="19"/>
      <c r="Y35" s="20">
        <f t="shared" si="3"/>
        <v>0</v>
      </c>
      <c r="Z35" s="19"/>
      <c r="AA35" s="19"/>
      <c r="AB35" s="19"/>
      <c r="AC35" s="20">
        <f t="shared" si="4"/>
        <v>0.43887839376260318</v>
      </c>
      <c r="AD35" s="19"/>
      <c r="AE35" s="19"/>
      <c r="AF35" s="19"/>
      <c r="AG35" s="20">
        <f t="shared" si="5"/>
        <v>0.80020528552514736</v>
      </c>
      <c r="AH35" s="19"/>
      <c r="AI35" s="19"/>
      <c r="AJ35" s="21"/>
    </row>
    <row r="36" spans="1:36" ht="62.25" customHeight="1">
      <c r="A36" s="45"/>
      <c r="B36" s="31" t="str">
        <f>[1]Sheet1!A236</f>
        <v>06E42G168A010000</v>
      </c>
      <c r="C36" s="22" t="s">
        <v>115</v>
      </c>
      <c r="D36" s="28" t="s">
        <v>83</v>
      </c>
      <c r="E36" s="22" t="s">
        <v>84</v>
      </c>
      <c r="F36" s="13" t="s">
        <v>49</v>
      </c>
      <c r="G36" s="36">
        <v>1</v>
      </c>
      <c r="H36" s="14" t="s">
        <v>39</v>
      </c>
      <c r="I36" s="33"/>
      <c r="J36" s="33"/>
      <c r="K36" s="33"/>
      <c r="L36" s="33"/>
      <c r="M36" s="33"/>
      <c r="N36" s="33"/>
      <c r="O36" s="29">
        <f>[2]Sheet1!C84</f>
        <v>824095.49</v>
      </c>
      <c r="P36" s="29">
        <f>[2]Sheet1!D84</f>
        <v>755661.96</v>
      </c>
      <c r="Q36" s="29">
        <f>[2]Sheet1!E84</f>
        <v>26105</v>
      </c>
      <c r="R36" s="29">
        <f>[2]Sheet1!F84</f>
        <v>0</v>
      </c>
      <c r="S36" s="29">
        <f>[2]Sheet1!G84</f>
        <v>113907.56</v>
      </c>
      <c r="T36" s="29">
        <f>[2]Sheet1!H84</f>
        <v>543646.54</v>
      </c>
      <c r="U36" s="17">
        <f t="shared" si="2"/>
        <v>3.1677154306474851E-2</v>
      </c>
      <c r="V36" s="18"/>
      <c r="W36" s="18"/>
      <c r="X36" s="19"/>
      <c r="Y36" s="20">
        <f t="shared" si="3"/>
        <v>0</v>
      </c>
      <c r="Z36" s="19"/>
      <c r="AA36" s="19"/>
      <c r="AB36" s="19"/>
      <c r="AC36" s="20">
        <f t="shared" si="4"/>
        <v>0.13822131219283823</v>
      </c>
      <c r="AD36" s="19"/>
      <c r="AE36" s="19"/>
      <c r="AF36" s="19"/>
      <c r="AG36" s="20">
        <f t="shared" si="5"/>
        <v>0.6596887698050623</v>
      </c>
      <c r="AH36" s="19"/>
      <c r="AI36" s="19"/>
      <c r="AJ36" s="21"/>
    </row>
    <row r="37" spans="1:36" ht="53.25" customHeight="1">
      <c r="A37" s="45"/>
      <c r="B37" s="31" t="str">
        <f>[1]Sheet1!A237</f>
        <v>06E42G168A020000</v>
      </c>
      <c r="C37" s="22" t="s">
        <v>116</v>
      </c>
      <c r="D37" s="28" t="s">
        <v>83</v>
      </c>
      <c r="E37" s="22" t="s">
        <v>84</v>
      </c>
      <c r="F37" s="13" t="s">
        <v>49</v>
      </c>
      <c r="G37" s="36">
        <v>1</v>
      </c>
      <c r="H37" s="14" t="s">
        <v>39</v>
      </c>
      <c r="I37" s="33"/>
      <c r="J37" s="33"/>
      <c r="K37" s="33"/>
      <c r="L37" s="33"/>
      <c r="M37" s="33"/>
      <c r="N37" s="33"/>
      <c r="O37" s="29">
        <f>[2]Sheet1!C85</f>
        <v>4510666.8499999996</v>
      </c>
      <c r="P37" s="29">
        <f>[2]Sheet1!D85</f>
        <v>5869512.7400000002</v>
      </c>
      <c r="Q37" s="29">
        <f>[2]Sheet1!E85</f>
        <v>76389.17</v>
      </c>
      <c r="R37" s="29">
        <f>[2]Sheet1!F85</f>
        <v>3236.4</v>
      </c>
      <c r="S37" s="29">
        <f>[2]Sheet1!G85</f>
        <v>1846240.05</v>
      </c>
      <c r="T37" s="29">
        <f>[2]Sheet1!H85</f>
        <v>3250416.58</v>
      </c>
      <c r="U37" s="17">
        <f t="shared" si="2"/>
        <v>1.6935227659298314E-2</v>
      </c>
      <c r="V37" s="18"/>
      <c r="W37" s="18"/>
      <c r="X37" s="19"/>
      <c r="Y37" s="20">
        <f t="shared" si="3"/>
        <v>7.1749923184861249E-4</v>
      </c>
      <c r="Z37" s="19"/>
      <c r="AA37" s="19"/>
      <c r="AB37" s="19"/>
      <c r="AC37" s="20">
        <f t="shared" si="4"/>
        <v>0.40930534472968233</v>
      </c>
      <c r="AD37" s="19"/>
      <c r="AE37" s="19"/>
      <c r="AF37" s="19"/>
      <c r="AG37" s="20">
        <f t="shared" si="5"/>
        <v>0.72060666151835184</v>
      </c>
      <c r="AH37" s="19"/>
      <c r="AI37" s="19"/>
      <c r="AJ37" s="21"/>
    </row>
    <row r="38" spans="1:36">
      <c r="A38" s="37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39"/>
      <c r="P38" s="39"/>
      <c r="Q38" s="39"/>
      <c r="R38" s="39"/>
      <c r="S38" s="39"/>
      <c r="T38" s="39"/>
      <c r="U38" s="39"/>
      <c r="V38" s="39"/>
      <c r="W38" s="39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</row>
    <row r="39" spans="1:36">
      <c r="A39" s="37"/>
      <c r="F39"/>
      <c r="K39" s="37"/>
      <c r="L39" s="37"/>
      <c r="M39" s="37"/>
      <c r="N39" s="37"/>
      <c r="O39" s="39"/>
      <c r="P39" s="39"/>
      <c r="Q39" s="39"/>
      <c r="R39" s="39"/>
      <c r="S39" s="40"/>
      <c r="T39" s="39"/>
      <c r="U39" s="39"/>
      <c r="V39" s="39"/>
      <c r="W39" s="39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</row>
    <row r="40" spans="1:36">
      <c r="A40" s="37"/>
      <c r="B40" s="37"/>
      <c r="C40" s="37"/>
      <c r="D40" s="37"/>
      <c r="E40" s="37"/>
      <c r="F40" s="38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</row>
    <row r="41" spans="1:36">
      <c r="A41" s="37"/>
      <c r="B41" s="37"/>
      <c r="C41" s="37"/>
      <c r="D41" s="37"/>
      <c r="E41" s="37"/>
      <c r="F41" s="38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</row>
    <row r="42" spans="1:36">
      <c r="A42" s="37"/>
      <c r="B42" s="37"/>
      <c r="C42" s="37"/>
      <c r="D42" s="37"/>
      <c r="E42" s="37"/>
      <c r="F42" s="38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</row>
    <row r="43" spans="1:36">
      <c r="A43" s="37"/>
      <c r="B43" s="37"/>
      <c r="C43" s="37"/>
      <c r="D43" s="37"/>
      <c r="E43" s="37"/>
      <c r="F43" s="38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</row>
    <row r="44" spans="1:36">
      <c r="A44" s="37"/>
      <c r="B44" s="37"/>
      <c r="C44" s="37"/>
      <c r="D44" s="37"/>
      <c r="E44" s="37"/>
      <c r="F44" s="38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</row>
    <row r="45" spans="1:36">
      <c r="A45" s="37"/>
      <c r="B45" s="37"/>
      <c r="C45" s="37"/>
      <c r="D45" s="37"/>
      <c r="E45" s="37"/>
      <c r="F45" s="38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</row>
    <row r="46" spans="1:36">
      <c r="A46" s="37"/>
      <c r="B46" s="37"/>
      <c r="C46" s="37"/>
      <c r="D46" s="37"/>
      <c r="E46" s="37"/>
      <c r="F46" s="38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</row>
    <row r="47" spans="1:36">
      <c r="A47" s="37"/>
      <c r="B47" s="37"/>
      <c r="C47" s="37"/>
      <c r="D47" s="37"/>
      <c r="E47" s="37"/>
      <c r="F47" s="38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</row>
    <row r="50" spans="2:25" ht="18.75">
      <c r="B50" s="41" t="s">
        <v>117</v>
      </c>
    </row>
    <row r="57" spans="2:25">
      <c r="Y57" s="43"/>
    </row>
  </sheetData>
  <mergeCells count="30">
    <mergeCell ref="D1:AF1"/>
    <mergeCell ref="AG1:AJ6"/>
    <mergeCell ref="D2:AF2"/>
    <mergeCell ref="A7:A9"/>
    <mergeCell ref="B7:G7"/>
    <mergeCell ref="H7:N7"/>
    <mergeCell ref="O7:T7"/>
    <mergeCell ref="U7:AJ7"/>
    <mergeCell ref="B8:B9"/>
    <mergeCell ref="C8:C9"/>
    <mergeCell ref="Y8:AB8"/>
    <mergeCell ref="AC8:AF8"/>
    <mergeCell ref="AG8:AJ8"/>
    <mergeCell ref="M8:M9"/>
    <mergeCell ref="N8:N9"/>
    <mergeCell ref="O8:O9"/>
    <mergeCell ref="P8:P9"/>
    <mergeCell ref="Q8:Q9"/>
    <mergeCell ref="R8:R9"/>
    <mergeCell ref="A12:A21"/>
    <mergeCell ref="A22:A37"/>
    <mergeCell ref="S8:S9"/>
    <mergeCell ref="T8:T9"/>
    <mergeCell ref="U8:X8"/>
    <mergeCell ref="D8:D9"/>
    <mergeCell ref="E8:E9"/>
    <mergeCell ref="F8:F9"/>
    <mergeCell ref="G8:G9"/>
    <mergeCell ref="H8:K8"/>
    <mergeCell ref="L8:L9"/>
  </mergeCells>
  <pageMargins left="0.47244094488188981" right="0.15748031496062992" top="0.74803149606299213" bottom="0.74803149606299213" header="0.31496062992125984" footer="0.31496062992125984"/>
  <pageSetup paperSize="5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03 02 AFF</vt:lpstr>
      <vt:lpstr>'03 02 AFF'!Títulos_a_imprimir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LATITUD</dc:creator>
  <cp:lastModifiedBy>Mayra</cp:lastModifiedBy>
  <cp:lastPrinted>2014-06-16T17:34:14Z</cp:lastPrinted>
  <dcterms:created xsi:type="dcterms:W3CDTF">2014-06-06T19:45:40Z</dcterms:created>
  <dcterms:modified xsi:type="dcterms:W3CDTF">2014-06-16T17:34:49Z</dcterms:modified>
</cp:coreProperties>
</file>